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774"/>
  </bookViews>
  <sheets>
    <sheet name="Moterys 2019 detali išklotinė" sheetId="1" r:id="rId1"/>
    <sheet name="Moterys 2019" sheetId="2" r:id="rId2"/>
  </sheets>
  <definedNames>
    <definedName name="_xlnm._FilterDatabase" localSheetId="1" hidden="1">'Moterys 2019'!$A$9:$G$48</definedName>
    <definedName name="_xlnm._FilterDatabase" localSheetId="0" hidden="1">'Moterys 2019 detali išklotinė'!$A$9:$AK$52</definedName>
    <definedName name="_xlnm.Print_Titles" localSheetId="1">'Moterys 2019'!$1:$9</definedName>
  </definedNames>
  <calcPr calcId="152511" concurrentCalc="0"/>
</workbook>
</file>

<file path=xl/calcChain.xml><?xml version="1.0" encoding="utf-8"?>
<calcChain xmlns="http://schemas.openxmlformats.org/spreadsheetml/2006/main">
  <c r="AN12" i="1" l="1"/>
  <c r="AO12" i="1"/>
  <c r="AP12" i="1"/>
  <c r="AQ12" i="1"/>
  <c r="AR12" i="1"/>
  <c r="AS12" i="1"/>
  <c r="AT12" i="1"/>
  <c r="AU12" i="1"/>
  <c r="AV12" i="1"/>
  <c r="AW12" i="1"/>
  <c r="F12" i="1"/>
  <c r="AN16" i="1"/>
  <c r="AO16" i="1"/>
  <c r="AP16" i="1"/>
  <c r="AQ16" i="1"/>
  <c r="AR16" i="1"/>
  <c r="AS16" i="1"/>
  <c r="AT16" i="1"/>
  <c r="AU16" i="1"/>
  <c r="AV16" i="1"/>
  <c r="AW16" i="1"/>
  <c r="F16" i="1"/>
  <c r="AN15" i="1"/>
  <c r="AO15" i="1"/>
  <c r="AP15" i="1"/>
  <c r="AQ15" i="1"/>
  <c r="AR15" i="1"/>
  <c r="AS15" i="1"/>
  <c r="AT15" i="1"/>
  <c r="AU15" i="1"/>
  <c r="AV15" i="1"/>
  <c r="AW15" i="1"/>
  <c r="F15" i="1"/>
  <c r="AN11" i="1"/>
  <c r="AO11" i="1"/>
  <c r="AP11" i="1"/>
  <c r="AQ11" i="1"/>
  <c r="AR11" i="1"/>
  <c r="AS11" i="1"/>
  <c r="AT11" i="1"/>
  <c r="AU11" i="1"/>
  <c r="AV11" i="1"/>
  <c r="AW11" i="1"/>
  <c r="F11" i="1"/>
  <c r="AN21" i="1"/>
  <c r="AO21" i="1"/>
  <c r="AP21" i="1"/>
  <c r="AQ21" i="1"/>
  <c r="AR21" i="1"/>
  <c r="AS21" i="1"/>
  <c r="AT21" i="1"/>
  <c r="AU21" i="1"/>
  <c r="AV21" i="1"/>
  <c r="AW21" i="1"/>
  <c r="F21" i="1"/>
  <c r="AN10" i="1"/>
  <c r="AO10" i="1"/>
  <c r="AP10" i="1"/>
  <c r="AQ10" i="1"/>
  <c r="AR10" i="1"/>
  <c r="AS10" i="1"/>
  <c r="AT10" i="1"/>
  <c r="AU10" i="1"/>
  <c r="AV10" i="1"/>
  <c r="AW10" i="1"/>
  <c r="F10" i="1"/>
  <c r="AN13" i="1"/>
  <c r="AO13" i="1"/>
  <c r="AP13" i="1"/>
  <c r="AQ13" i="1"/>
  <c r="AR13" i="1"/>
  <c r="AS13" i="1"/>
  <c r="AT13" i="1"/>
  <c r="AU13" i="1"/>
  <c r="AV13" i="1"/>
  <c r="AW13" i="1"/>
  <c r="F13" i="1"/>
  <c r="AN14" i="1"/>
  <c r="AO14" i="1"/>
  <c r="AP14" i="1"/>
  <c r="AQ14" i="1"/>
  <c r="AR14" i="1"/>
  <c r="AS14" i="1"/>
  <c r="AT14" i="1"/>
  <c r="AU14" i="1"/>
  <c r="AV14" i="1"/>
  <c r="AW14" i="1"/>
  <c r="F14" i="1"/>
  <c r="AN17" i="1"/>
  <c r="AO17" i="1"/>
  <c r="AP17" i="1"/>
  <c r="AQ17" i="1"/>
  <c r="AR17" i="1"/>
  <c r="AS17" i="1"/>
  <c r="AT17" i="1"/>
  <c r="AU17" i="1"/>
  <c r="AV17" i="1"/>
  <c r="AW17" i="1"/>
  <c r="F17" i="1"/>
  <c r="AN18" i="1"/>
  <c r="AO18" i="1"/>
  <c r="AP18" i="1"/>
  <c r="AQ18" i="1"/>
  <c r="AR18" i="1"/>
  <c r="AS18" i="1"/>
  <c r="AT18" i="1"/>
  <c r="AU18" i="1"/>
  <c r="AV18" i="1"/>
  <c r="AW18" i="1"/>
  <c r="F18" i="1"/>
  <c r="AN19" i="1"/>
  <c r="AO19" i="1"/>
  <c r="AP19" i="1"/>
  <c r="AQ19" i="1"/>
  <c r="AR19" i="1"/>
  <c r="AS19" i="1"/>
  <c r="AT19" i="1"/>
  <c r="AU19" i="1"/>
  <c r="AV19" i="1"/>
  <c r="AW19" i="1"/>
  <c r="F19" i="1"/>
  <c r="AN22" i="1"/>
  <c r="AO22" i="1"/>
  <c r="AP22" i="1"/>
  <c r="AQ22" i="1"/>
  <c r="AR22" i="1"/>
  <c r="AS22" i="1"/>
  <c r="AT22" i="1"/>
  <c r="AU22" i="1"/>
  <c r="AV22" i="1"/>
  <c r="AW22" i="1"/>
  <c r="F22" i="1"/>
  <c r="AN23" i="1"/>
  <c r="AO23" i="1"/>
  <c r="AP23" i="1"/>
  <c r="AQ23" i="1"/>
  <c r="AR23" i="1"/>
  <c r="AS23" i="1"/>
  <c r="AT23" i="1"/>
  <c r="AU23" i="1"/>
  <c r="AV23" i="1"/>
  <c r="AW23" i="1"/>
  <c r="F23" i="1"/>
  <c r="AN24" i="1"/>
  <c r="AO24" i="1"/>
  <c r="AP24" i="1"/>
  <c r="AQ24" i="1"/>
  <c r="AR24" i="1"/>
  <c r="AS24" i="1"/>
  <c r="AT24" i="1"/>
  <c r="AU24" i="1"/>
  <c r="AV24" i="1"/>
  <c r="AW24" i="1"/>
  <c r="F24" i="1"/>
  <c r="AN25" i="1"/>
  <c r="AO25" i="1"/>
  <c r="AP25" i="1"/>
  <c r="AQ25" i="1"/>
  <c r="AR25" i="1"/>
  <c r="AS25" i="1"/>
  <c r="AT25" i="1"/>
  <c r="AU25" i="1"/>
  <c r="AV25" i="1"/>
  <c r="AW25" i="1"/>
  <c r="F25" i="1"/>
  <c r="AN26" i="1"/>
  <c r="AO26" i="1"/>
  <c r="AP26" i="1"/>
  <c r="AQ26" i="1"/>
  <c r="AR26" i="1"/>
  <c r="AS26" i="1"/>
  <c r="AT26" i="1"/>
  <c r="AU26" i="1"/>
  <c r="AV26" i="1"/>
  <c r="AW26" i="1"/>
  <c r="F26" i="1"/>
  <c r="AN27" i="1"/>
  <c r="AO27" i="1"/>
  <c r="AP27" i="1"/>
  <c r="AQ27" i="1"/>
  <c r="AR27" i="1"/>
  <c r="AS27" i="1"/>
  <c r="AT27" i="1"/>
  <c r="AU27" i="1"/>
  <c r="AV27" i="1"/>
  <c r="AW27" i="1"/>
  <c r="F27" i="1"/>
  <c r="AN28" i="1"/>
  <c r="AO28" i="1"/>
  <c r="AP28" i="1"/>
  <c r="AQ28" i="1"/>
  <c r="AR28" i="1"/>
  <c r="AS28" i="1"/>
  <c r="AT28" i="1"/>
  <c r="AU28" i="1"/>
  <c r="AV28" i="1"/>
  <c r="AW28" i="1"/>
  <c r="F28" i="1"/>
  <c r="AN29" i="1"/>
  <c r="AO29" i="1"/>
  <c r="AP29" i="1"/>
  <c r="AQ29" i="1"/>
  <c r="AR29" i="1"/>
  <c r="AS29" i="1"/>
  <c r="AT29" i="1"/>
  <c r="AU29" i="1"/>
  <c r="AV29" i="1"/>
  <c r="AW29" i="1"/>
  <c r="F29" i="1"/>
  <c r="AN30" i="1"/>
  <c r="AO30" i="1"/>
  <c r="AP30" i="1"/>
  <c r="AQ30" i="1"/>
  <c r="AR30" i="1"/>
  <c r="AS30" i="1"/>
  <c r="AT30" i="1"/>
  <c r="AU30" i="1"/>
  <c r="AV30" i="1"/>
  <c r="AW30" i="1"/>
  <c r="F30" i="1"/>
  <c r="AN31" i="1"/>
  <c r="AO31" i="1"/>
  <c r="AP31" i="1"/>
  <c r="AQ31" i="1"/>
  <c r="AR31" i="1"/>
  <c r="AS31" i="1"/>
  <c r="AT31" i="1"/>
  <c r="AU31" i="1"/>
  <c r="AV31" i="1"/>
  <c r="AW31" i="1"/>
  <c r="F31" i="1"/>
  <c r="AN32" i="1"/>
  <c r="AO32" i="1"/>
  <c r="AP32" i="1"/>
  <c r="AQ32" i="1"/>
  <c r="AR32" i="1"/>
  <c r="AS32" i="1"/>
  <c r="AT32" i="1"/>
  <c r="AU32" i="1"/>
  <c r="AV32" i="1"/>
  <c r="AW32" i="1"/>
  <c r="F32" i="1"/>
  <c r="AN33" i="1"/>
  <c r="AO33" i="1"/>
  <c r="AP33" i="1"/>
  <c r="AQ33" i="1"/>
  <c r="AR33" i="1"/>
  <c r="AS33" i="1"/>
  <c r="AT33" i="1"/>
  <c r="AU33" i="1"/>
  <c r="AV33" i="1"/>
  <c r="AW33" i="1"/>
  <c r="F33" i="1"/>
  <c r="AN34" i="1"/>
  <c r="AO34" i="1"/>
  <c r="AP34" i="1"/>
  <c r="AQ34" i="1"/>
  <c r="AR34" i="1"/>
  <c r="AS34" i="1"/>
  <c r="AT34" i="1"/>
  <c r="AU34" i="1"/>
  <c r="AV34" i="1"/>
  <c r="AW34" i="1"/>
  <c r="F34" i="1"/>
  <c r="AN35" i="1"/>
  <c r="AO35" i="1"/>
  <c r="AP35" i="1"/>
  <c r="AQ35" i="1"/>
  <c r="AR35" i="1"/>
  <c r="AS35" i="1"/>
  <c r="AT35" i="1"/>
  <c r="AU35" i="1"/>
  <c r="AV35" i="1"/>
  <c r="AW35" i="1"/>
  <c r="F35" i="1"/>
  <c r="AN36" i="1"/>
  <c r="AO36" i="1"/>
  <c r="AP36" i="1"/>
  <c r="AQ36" i="1"/>
  <c r="AR36" i="1"/>
  <c r="AS36" i="1"/>
  <c r="AT36" i="1"/>
  <c r="AU36" i="1"/>
  <c r="AV36" i="1"/>
  <c r="AW36" i="1"/>
  <c r="F36" i="1"/>
  <c r="AN37" i="1"/>
  <c r="AO37" i="1"/>
  <c r="AP37" i="1"/>
  <c r="AQ37" i="1"/>
  <c r="AR37" i="1"/>
  <c r="AS37" i="1"/>
  <c r="AT37" i="1"/>
  <c r="AU37" i="1"/>
  <c r="AV37" i="1"/>
  <c r="AW37" i="1"/>
  <c r="F37" i="1"/>
  <c r="AN38" i="1"/>
  <c r="AO38" i="1"/>
  <c r="AP38" i="1"/>
  <c r="AQ38" i="1"/>
  <c r="AR38" i="1"/>
  <c r="AS38" i="1"/>
  <c r="AT38" i="1"/>
  <c r="AU38" i="1"/>
  <c r="AV38" i="1"/>
  <c r="AW38" i="1"/>
  <c r="F38" i="1"/>
  <c r="AN39" i="1"/>
  <c r="AO39" i="1"/>
  <c r="AP39" i="1"/>
  <c r="AQ39" i="1"/>
  <c r="AR39" i="1"/>
  <c r="AS39" i="1"/>
  <c r="AT39" i="1"/>
  <c r="AU39" i="1"/>
  <c r="AV39" i="1"/>
  <c r="AW39" i="1"/>
  <c r="F39" i="1"/>
  <c r="AN40" i="1"/>
  <c r="AO40" i="1"/>
  <c r="AP40" i="1"/>
  <c r="AQ40" i="1"/>
  <c r="AR40" i="1"/>
  <c r="AS40" i="1"/>
  <c r="AT40" i="1"/>
  <c r="AU40" i="1"/>
  <c r="AV40" i="1"/>
  <c r="AW40" i="1"/>
  <c r="F40" i="1"/>
  <c r="AN41" i="1"/>
  <c r="AO41" i="1"/>
  <c r="AP41" i="1"/>
  <c r="AQ41" i="1"/>
  <c r="AR41" i="1"/>
  <c r="AS41" i="1"/>
  <c r="AT41" i="1"/>
  <c r="AU41" i="1"/>
  <c r="AV41" i="1"/>
  <c r="AW41" i="1"/>
  <c r="F41" i="1"/>
  <c r="AN42" i="1"/>
  <c r="AO42" i="1"/>
  <c r="AP42" i="1"/>
  <c r="AQ42" i="1"/>
  <c r="AR42" i="1"/>
  <c r="AS42" i="1"/>
  <c r="AT42" i="1"/>
  <c r="AU42" i="1"/>
  <c r="AV42" i="1"/>
  <c r="AW42" i="1"/>
  <c r="F42" i="1"/>
  <c r="AN43" i="1"/>
  <c r="AO43" i="1"/>
  <c r="AP43" i="1"/>
  <c r="AQ43" i="1"/>
  <c r="AR43" i="1"/>
  <c r="AS43" i="1"/>
  <c r="AT43" i="1"/>
  <c r="AU43" i="1"/>
  <c r="AV43" i="1"/>
  <c r="AW43" i="1"/>
  <c r="F43" i="1"/>
  <c r="AN44" i="1"/>
  <c r="AO44" i="1"/>
  <c r="AP44" i="1"/>
  <c r="AQ44" i="1"/>
  <c r="AR44" i="1"/>
  <c r="AS44" i="1"/>
  <c r="AT44" i="1"/>
  <c r="AU44" i="1"/>
  <c r="AV44" i="1"/>
  <c r="AW44" i="1"/>
  <c r="F44" i="1"/>
  <c r="AN45" i="1"/>
  <c r="AO45" i="1"/>
  <c r="AP45" i="1"/>
  <c r="AQ45" i="1"/>
  <c r="AR45" i="1"/>
  <c r="AS45" i="1"/>
  <c r="AT45" i="1"/>
  <c r="AU45" i="1"/>
  <c r="AV45" i="1"/>
  <c r="AW45" i="1"/>
  <c r="F45" i="1"/>
  <c r="AN46" i="1"/>
  <c r="AO46" i="1"/>
  <c r="AP46" i="1"/>
  <c r="AQ46" i="1"/>
  <c r="AR46" i="1"/>
  <c r="AS46" i="1"/>
  <c r="AT46" i="1"/>
  <c r="AU46" i="1"/>
  <c r="AV46" i="1"/>
  <c r="AW46" i="1"/>
  <c r="F46" i="1"/>
  <c r="AN47" i="1"/>
  <c r="AO47" i="1"/>
  <c r="AP47" i="1"/>
  <c r="AQ47" i="1"/>
  <c r="AR47" i="1"/>
  <c r="AS47" i="1"/>
  <c r="AT47" i="1"/>
  <c r="AU47" i="1"/>
  <c r="AV47" i="1"/>
  <c r="AW47" i="1"/>
  <c r="F47" i="1"/>
  <c r="AN48" i="1"/>
  <c r="AO48" i="1"/>
  <c r="AP48" i="1"/>
  <c r="AQ48" i="1"/>
  <c r="AR48" i="1"/>
  <c r="AS48" i="1"/>
  <c r="AT48" i="1"/>
  <c r="AU48" i="1"/>
  <c r="AV48" i="1"/>
  <c r="AW48" i="1"/>
  <c r="F48" i="1"/>
  <c r="AN49" i="1"/>
  <c r="AO49" i="1"/>
  <c r="AP49" i="1"/>
  <c r="AQ49" i="1"/>
  <c r="AR49" i="1"/>
  <c r="AS49" i="1"/>
  <c r="AT49" i="1"/>
  <c r="AU49" i="1"/>
  <c r="AV49" i="1"/>
  <c r="AW49" i="1"/>
  <c r="F49" i="1"/>
  <c r="AN50" i="1"/>
  <c r="AO50" i="1"/>
  <c r="AP50" i="1"/>
  <c r="AQ50" i="1"/>
  <c r="AR50" i="1"/>
  <c r="AS50" i="1"/>
  <c r="AT50" i="1"/>
  <c r="AU50" i="1"/>
  <c r="AV50" i="1"/>
  <c r="AW50" i="1"/>
  <c r="F50" i="1"/>
  <c r="AN51" i="1"/>
  <c r="AO51" i="1"/>
  <c r="AP51" i="1"/>
  <c r="AQ51" i="1"/>
  <c r="AR51" i="1"/>
  <c r="AS51" i="1"/>
  <c r="AT51" i="1"/>
  <c r="AU51" i="1"/>
  <c r="AV51" i="1"/>
  <c r="AW51" i="1"/>
  <c r="F51" i="1"/>
  <c r="AN52" i="1"/>
  <c r="AO52" i="1"/>
  <c r="AP52" i="1"/>
  <c r="AQ52" i="1"/>
  <c r="AR52" i="1"/>
  <c r="AS52" i="1"/>
  <c r="AT52" i="1"/>
  <c r="AU52" i="1"/>
  <c r="AV52" i="1"/>
  <c r="AW52" i="1"/>
  <c r="F52" i="1"/>
  <c r="AN20" i="1"/>
  <c r="AO20" i="1"/>
  <c r="AP20" i="1"/>
  <c r="AQ20" i="1"/>
  <c r="AR20" i="1"/>
  <c r="AS20" i="1"/>
  <c r="AT20" i="1"/>
  <c r="AU20" i="1"/>
  <c r="AV20" i="1"/>
  <c r="AW20" i="1"/>
  <c r="F20" i="1"/>
  <c r="B12" i="1"/>
  <c r="B16" i="1"/>
  <c r="B15" i="1"/>
  <c r="B11" i="1"/>
  <c r="B21" i="1"/>
  <c r="B10" i="1"/>
  <c r="B13" i="1"/>
  <c r="B14" i="1"/>
  <c r="B17" i="1"/>
  <c r="B18" i="1"/>
  <c r="B19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2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10" i="1"/>
  <c r="C46" i="2"/>
  <c r="D46" i="2"/>
  <c r="E46" i="2"/>
  <c r="C47" i="2"/>
  <c r="D47" i="2"/>
  <c r="E47" i="2"/>
  <c r="C48" i="2"/>
  <c r="D48" i="2"/>
  <c r="E48" i="2"/>
  <c r="B11" i="2"/>
  <c r="B39" i="2"/>
  <c r="B19" i="2"/>
  <c r="D23" i="2"/>
  <c r="C28" i="2"/>
  <c r="D28" i="2"/>
  <c r="E28" i="2"/>
  <c r="C42" i="2"/>
  <c r="D42" i="2"/>
  <c r="E42" i="2"/>
  <c r="C38" i="2"/>
  <c r="D38" i="2"/>
  <c r="E38" i="2"/>
  <c r="C16" i="2"/>
  <c r="D16" i="2"/>
  <c r="E16" i="2"/>
  <c r="C23" i="2"/>
  <c r="E23" i="2"/>
  <c r="C43" i="2"/>
  <c r="D43" i="2"/>
  <c r="E43" i="2"/>
  <c r="C29" i="2"/>
  <c r="D29" i="2"/>
  <c r="E29" i="2"/>
  <c r="C15" i="2"/>
  <c r="D15" i="2"/>
  <c r="E15" i="2"/>
  <c r="C19" i="2"/>
  <c r="D19" i="2"/>
  <c r="E19" i="2"/>
  <c r="C18" i="2"/>
  <c r="D18" i="2"/>
  <c r="E18" i="2"/>
  <c r="C44" i="2"/>
  <c r="D44" i="2"/>
  <c r="E44" i="2"/>
  <c r="C26" i="2"/>
  <c r="D26" i="2"/>
  <c r="C24" i="2"/>
  <c r="D24" i="2"/>
  <c r="C41" i="2"/>
  <c r="D41" i="2"/>
  <c r="E41" i="2"/>
  <c r="C45" i="2"/>
  <c r="D45" i="2"/>
  <c r="E45" i="2"/>
  <c r="C37" i="2"/>
  <c r="D37" i="2"/>
  <c r="E37" i="2"/>
  <c r="C34" i="2"/>
  <c r="D34" i="2"/>
  <c r="E34" i="2"/>
  <c r="C22" i="2"/>
  <c r="D22" i="2"/>
  <c r="E22" i="2"/>
  <c r="C30" i="2"/>
  <c r="D30" i="2"/>
  <c r="E30" i="2"/>
  <c r="C32" i="2"/>
  <c r="D32" i="2"/>
  <c r="E32" i="2"/>
  <c r="C33" i="2"/>
  <c r="D33" i="2"/>
  <c r="E33" i="2"/>
  <c r="C35" i="2"/>
  <c r="D35" i="2"/>
  <c r="E35" i="2"/>
  <c r="C40" i="2"/>
  <c r="D40" i="2"/>
  <c r="E40" i="2"/>
  <c r="C25" i="2"/>
  <c r="D25" i="2"/>
  <c r="E25" i="2"/>
  <c r="C14" i="2"/>
  <c r="D14" i="2"/>
  <c r="E14" i="2"/>
  <c r="C36" i="2"/>
  <c r="D36" i="2"/>
  <c r="E36" i="2"/>
  <c r="C39" i="2"/>
  <c r="D39" i="2"/>
  <c r="E39" i="2"/>
  <c r="C12" i="2"/>
  <c r="D12" i="2"/>
  <c r="E12" i="2"/>
  <c r="C13" i="2"/>
  <c r="D13" i="2"/>
  <c r="E13" i="2"/>
  <c r="C17" i="2"/>
  <c r="D17" i="2"/>
  <c r="E17" i="2"/>
  <c r="C20" i="2"/>
  <c r="D20" i="2"/>
  <c r="E20" i="2"/>
  <c r="C21" i="2"/>
  <c r="D21" i="2"/>
  <c r="E21" i="2"/>
  <c r="C27" i="2"/>
  <c r="D27" i="2"/>
  <c r="E27" i="2"/>
  <c r="C31" i="2"/>
  <c r="D31" i="2"/>
  <c r="A3" i="2"/>
  <c r="C11" i="2"/>
  <c r="D11" i="2"/>
  <c r="E11" i="2"/>
  <c r="E10" i="2"/>
  <c r="D10" i="2"/>
  <c r="C10" i="2"/>
  <c r="B12" i="2"/>
  <c r="B16" i="2"/>
  <c r="B35" i="2"/>
  <c r="B27" i="2"/>
  <c r="B17" i="2"/>
  <c r="B36" i="2"/>
  <c r="B18" i="2"/>
  <c r="B21" i="2"/>
  <c r="B28" i="2"/>
  <c r="G15" i="1"/>
  <c r="B14" i="2"/>
  <c r="B24" i="2"/>
  <c r="B33" i="2"/>
  <c r="G35" i="1"/>
  <c r="B42" i="2"/>
  <c r="G34" i="1"/>
  <c r="G51" i="1"/>
  <c r="B44" i="2"/>
  <c r="B13" i="2"/>
  <c r="B26" i="2"/>
  <c r="B22" i="2"/>
  <c r="G22" i="1"/>
  <c r="B10" i="2"/>
  <c r="B32" i="2"/>
  <c r="B20" i="2"/>
  <c r="B43" i="2"/>
  <c r="B38" i="2"/>
  <c r="B40" i="2"/>
  <c r="B31" i="2"/>
  <c r="B25" i="2"/>
  <c r="B47" i="2"/>
  <c r="G29" i="1"/>
  <c r="B23" i="2"/>
  <c r="B41" i="2"/>
  <c r="B15" i="2"/>
  <c r="B48" i="2"/>
  <c r="G19" i="1"/>
  <c r="G38" i="1"/>
  <c r="B34" i="2"/>
  <c r="B37" i="2"/>
  <c r="B29" i="2"/>
  <c r="B30" i="2"/>
  <c r="G52" i="1"/>
  <c r="B46" i="2"/>
  <c r="B45" i="2"/>
  <c r="G44" i="1"/>
  <c r="G46" i="1"/>
  <c r="F23" i="2"/>
  <c r="F12" i="2"/>
  <c r="F47" i="2"/>
  <c r="F35" i="2"/>
  <c r="F41" i="2"/>
  <c r="F28" i="2"/>
  <c r="F26" i="2"/>
  <c r="F40" i="2"/>
  <c r="G45" i="1"/>
  <c r="G18" i="1"/>
  <c r="F20" i="2"/>
  <c r="G25" i="1"/>
  <c r="F24" i="2"/>
  <c r="F33" i="2"/>
  <c r="G17" i="1"/>
  <c r="F42" i="2"/>
  <c r="G24" i="1"/>
  <c r="F39" i="2"/>
  <c r="G23" i="1"/>
  <c r="G47" i="1"/>
  <c r="F37" i="2"/>
  <c r="G27" i="1"/>
  <c r="F21" i="2"/>
  <c r="F30" i="2"/>
  <c r="G48" i="1"/>
  <c r="F46" i="2"/>
  <c r="G49" i="1"/>
  <c r="F31" i="2"/>
  <c r="G36" i="1"/>
  <c r="G37" i="1"/>
  <c r="F44" i="2"/>
  <c r="G13" i="1"/>
  <c r="F11" i="2"/>
  <c r="G14" i="1"/>
  <c r="F17" i="2"/>
  <c r="G10" i="1"/>
  <c r="F10" i="2"/>
  <c r="F43" i="2"/>
  <c r="G40" i="1"/>
  <c r="G50" i="1"/>
  <c r="F25" i="2"/>
  <c r="F13" i="2"/>
  <c r="G11" i="1"/>
  <c r="F34" i="2"/>
  <c r="G42" i="1"/>
  <c r="F45" i="2"/>
  <c r="G41" i="1"/>
  <c r="G31" i="1"/>
  <c r="F27" i="2"/>
  <c r="G30" i="1"/>
  <c r="F19" i="2"/>
  <c r="F15" i="2"/>
  <c r="G21" i="1"/>
  <c r="G28" i="1"/>
  <c r="F32" i="2"/>
  <c r="G32" i="1"/>
  <c r="F16" i="2"/>
  <c r="G12" i="1"/>
  <c r="F14" i="2"/>
  <c r="F48" i="2"/>
  <c r="G20" i="1"/>
  <c r="G43" i="1"/>
  <c r="F29" i="2"/>
  <c r="G33" i="1"/>
  <c r="F36" i="2"/>
  <c r="G26" i="1"/>
  <c r="F22" i="2"/>
  <c r="F38" i="2"/>
  <c r="G39" i="1"/>
  <c r="F18" i="2"/>
  <c r="G16" i="1"/>
  <c r="G26" i="2"/>
  <c r="G47" i="2"/>
  <c r="G41" i="2"/>
  <c r="G23" i="2"/>
  <c r="G28" i="2"/>
  <c r="G12" i="2"/>
  <c r="G35" i="2"/>
  <c r="A26" i="1"/>
  <c r="G22" i="2"/>
  <c r="A43" i="1"/>
  <c r="G29" i="2"/>
  <c r="A12" i="1"/>
  <c r="G14" i="2"/>
  <c r="G32" i="2"/>
  <c r="A28" i="1"/>
  <c r="A29" i="1"/>
  <c r="A14" i="1"/>
  <c r="G17" i="2"/>
  <c r="G44" i="2"/>
  <c r="A37" i="1"/>
  <c r="A34" i="1"/>
  <c r="A48" i="1"/>
  <c r="G30" i="2"/>
  <c r="A24" i="1"/>
  <c r="G42" i="2"/>
  <c r="A45" i="1"/>
  <c r="G40" i="2"/>
  <c r="A38" i="1"/>
  <c r="A39" i="1"/>
  <c r="G38" i="2"/>
  <c r="G48" i="2"/>
  <c r="A20" i="1"/>
  <c r="A42" i="1"/>
  <c r="G34" i="2"/>
  <c r="A44" i="1"/>
  <c r="G37" i="2"/>
  <c r="A47" i="1"/>
  <c r="G24" i="2"/>
  <c r="A25" i="1"/>
  <c r="A52" i="1"/>
  <c r="A33" i="1"/>
  <c r="G36" i="2"/>
  <c r="G16" i="2"/>
  <c r="A32" i="1"/>
  <c r="A15" i="1"/>
  <c r="G19" i="2"/>
  <c r="A30" i="1"/>
  <c r="G27" i="2"/>
  <c r="A31" i="1"/>
  <c r="G25" i="2"/>
  <c r="A50" i="1"/>
  <c r="G10" i="2"/>
  <c r="A22" i="1"/>
  <c r="A10" i="1"/>
  <c r="A19" i="1"/>
  <c r="A51" i="1"/>
  <c r="A35" i="1"/>
  <c r="A13" i="1"/>
  <c r="G11" i="2"/>
  <c r="G31" i="2"/>
  <c r="A36" i="1"/>
  <c r="G46" i="2"/>
  <c r="A49" i="1"/>
  <c r="A23" i="1"/>
  <c r="G39" i="2"/>
  <c r="G33" i="2"/>
  <c r="A17" i="1"/>
  <c r="A46" i="1"/>
  <c r="A16" i="1"/>
  <c r="G18" i="2"/>
  <c r="G15" i="2"/>
  <c r="A21" i="1"/>
  <c r="G45" i="2"/>
  <c r="A41" i="1"/>
  <c r="A11" i="1"/>
  <c r="G13" i="2"/>
  <c r="A40" i="1"/>
  <c r="G43" i="2"/>
  <c r="A27" i="1"/>
  <c r="G21" i="2"/>
  <c r="A18" i="1"/>
  <c r="G20" i="2"/>
  <c r="A20" i="2"/>
  <c r="A27" i="2"/>
  <c r="A11" i="2"/>
  <c r="A10" i="2"/>
  <c r="A18" i="2"/>
  <c r="A31" i="2"/>
  <c r="A37" i="2"/>
  <c r="A38" i="2"/>
  <c r="A47" i="2"/>
  <c r="A14" i="2"/>
  <c r="A13" i="2"/>
  <c r="A12" i="2"/>
  <c r="A33" i="2"/>
  <c r="A32" i="2"/>
  <c r="A43" i="2"/>
  <c r="A28" i="2"/>
  <c r="A36" i="2"/>
  <c r="A17" i="2"/>
  <c r="A48" i="2"/>
  <c r="A16" i="2"/>
  <c r="A35" i="2"/>
  <c r="A26" i="2"/>
  <c r="A34" i="2"/>
  <c r="A15" i="2"/>
  <c r="A41" i="2"/>
  <c r="A44" i="2"/>
  <c r="A21" i="2"/>
  <c r="A46" i="2"/>
  <c r="A23" i="2"/>
  <c r="A25" i="2"/>
  <c r="A19" i="2"/>
  <c r="A24" i="2"/>
  <c r="A45" i="2"/>
  <c r="A40" i="2"/>
  <c r="A30" i="2"/>
  <c r="A29" i="2"/>
  <c r="A39" i="2"/>
  <c r="A42" i="2"/>
  <c r="A22" i="2"/>
</calcChain>
</file>

<file path=xl/sharedStrings.xml><?xml version="1.0" encoding="utf-8"?>
<sst xmlns="http://schemas.openxmlformats.org/spreadsheetml/2006/main" count="251" uniqueCount="111">
  <si>
    <t xml:space="preserve">LIETUVOS GOLFO FEDERACIJA </t>
  </si>
  <si>
    <t>vieta</t>
  </si>
  <si>
    <t>Rei-</t>
  </si>
  <si>
    <t>Namų</t>
  </si>
  <si>
    <t>golfo klubas</t>
  </si>
  <si>
    <t>taškų</t>
  </si>
  <si>
    <t>suma</t>
  </si>
  <si>
    <t>tšk.</t>
  </si>
  <si>
    <t>Europos centro GK</t>
  </si>
  <si>
    <t>tin-</t>
  </si>
  <si>
    <t>go</t>
  </si>
  <si>
    <t>turnyras</t>
  </si>
  <si>
    <t>mėgėjų čempionatas</t>
  </si>
  <si>
    <t>'gross'</t>
  </si>
  <si>
    <t>European Centre Golf Club</t>
  </si>
  <si>
    <t>Capitals Golf Club</t>
  </si>
  <si>
    <t>The V Golf Club</t>
  </si>
  <si>
    <t>National Golf Resort</t>
  </si>
  <si>
    <t>Šalis</t>
  </si>
  <si>
    <t>LTU</t>
  </si>
  <si>
    <t>turnyrų</t>
  </si>
  <si>
    <t>Sužaista</t>
  </si>
  <si>
    <t>iš viso</t>
  </si>
  <si>
    <t>Geriausių</t>
  </si>
  <si>
    <t>6 turnyrų</t>
  </si>
  <si>
    <t>reitingo</t>
  </si>
  <si>
    <t>Taškų</t>
  </si>
  <si>
    <t>padalinta</t>
  </si>
  <si>
    <t>"6"</t>
  </si>
  <si>
    <t>iš daliklio</t>
  </si>
  <si>
    <t>PAVARDĖ, Vardas</t>
  </si>
  <si>
    <t>2. Klaipėdos PPAR</t>
  </si>
  <si>
    <t>taurė</t>
  </si>
  <si>
    <t>golfo turnyras</t>
  </si>
  <si>
    <t xml:space="preserve">ČESNAKIENĖ, Inga </t>
  </si>
  <si>
    <t xml:space="preserve">DRAZDAUSKIENĖ, Laima </t>
  </si>
  <si>
    <t xml:space="preserve">ANTANAVIČIENĖ, Džilda </t>
  </si>
  <si>
    <t xml:space="preserve">ŠERTVYTIENĖ, Regita </t>
  </si>
  <si>
    <t xml:space="preserve">KUNIGELIENĖ, Regina </t>
  </si>
  <si>
    <t xml:space="preserve">JAKIMAVIČIENĖ, Zita </t>
  </si>
  <si>
    <t xml:space="preserve">GAIDUKEVIČIENĖ, Vilma </t>
  </si>
  <si>
    <t xml:space="preserve">ŠALTYTĖ - BELOUSOVIENĖ, Birutė </t>
  </si>
  <si>
    <t>JAZBUTIENĖ, Jūratė</t>
  </si>
  <si>
    <t>TRAKŠELIENĖ, Irina</t>
  </si>
  <si>
    <t>ANUŽIENĖ, Iveta</t>
  </si>
  <si>
    <t>JUOZAITYTĖ, Indrė</t>
  </si>
  <si>
    <t>KATKEVIČIENĖ, Ilona</t>
  </si>
  <si>
    <t>Wolf Golf Club</t>
  </si>
  <si>
    <t>LAT</t>
  </si>
  <si>
    <t>MACULEVIČ, Gabriela</t>
  </si>
  <si>
    <t>BUTKEVIČIENĖ, Audronė</t>
  </si>
  <si>
    <t>JANUŠYTĖ, Renata</t>
  </si>
  <si>
    <t>JARAŠŪNAITĖ, Saulė</t>
  </si>
  <si>
    <t>MACKELIENĖ, Neringa</t>
  </si>
  <si>
    <t>BAGDONIENĖ, Vitalija</t>
  </si>
  <si>
    <t>8. STIHL golfo</t>
  </si>
  <si>
    <t>9. V-asis WEST EXPRESS</t>
  </si>
  <si>
    <t>čempionatas</t>
  </si>
  <si>
    <t>Europos Centro GK</t>
  </si>
  <si>
    <t>TINGLUM, Laimutė</t>
  </si>
  <si>
    <t>RUS</t>
  </si>
  <si>
    <t>LYUBINSKAIA, Anna</t>
  </si>
  <si>
    <t>ZINKUVIENĖ, Inga</t>
  </si>
  <si>
    <t>STARKUTĖ, Gilė Bitė</t>
  </si>
  <si>
    <t>Dalyv-</t>
  </si>
  <si>
    <t>auta</t>
  </si>
  <si>
    <t>turnyr-</t>
  </si>
  <si>
    <t>uose</t>
  </si>
  <si>
    <t>FEDORCOVA VAIČIULĖ, Ksenija</t>
  </si>
  <si>
    <t>LIETUVOS GOLFO FEDERACIJA</t>
  </si>
  <si>
    <t>3. XIII-asis LEXUS</t>
  </si>
  <si>
    <t>5. Karaliaus Mindaugo</t>
  </si>
  <si>
    <t>7. Lietuvos atvirasis golfo</t>
  </si>
  <si>
    <t>Sostinių Golfo Klubas</t>
  </si>
  <si>
    <t>Vilkės Golfo Klubas</t>
  </si>
  <si>
    <t>MITKUVIENĖ, Laura</t>
  </si>
  <si>
    <t>JACKŪNĖ, Diana</t>
  </si>
  <si>
    <r>
      <rPr>
        <b/>
        <sz val="16"/>
        <color rgb="FFFFC000"/>
        <rFont val="Calibri"/>
        <family val="2"/>
        <scheme val="minor"/>
      </rPr>
      <t>LIETUVOS GOLFO TURAS 2019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00B050"/>
        <rFont val="Calibri"/>
        <family val="2"/>
        <scheme val="minor"/>
      </rPr>
      <t>REITINGAS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FF0000"/>
        <rFont val="Calibri"/>
        <family val="2"/>
        <scheme val="minor"/>
      </rPr>
      <t>MOTERYS</t>
    </r>
  </si>
  <si>
    <t>4.  LTOK prezidentės</t>
  </si>
  <si>
    <t>6.  Lietuvos golfo</t>
  </si>
  <si>
    <t>(2019.05.18-19)</t>
  </si>
  <si>
    <t>(2019.06.01)</t>
  </si>
  <si>
    <t>(2019.06.08)</t>
  </si>
  <si>
    <t>(2019.06.22)</t>
  </si>
  <si>
    <t>(2019.07.06-07)</t>
  </si>
  <si>
    <t>(2019.07.19-21)</t>
  </si>
  <si>
    <t>(2019.08.09-11)</t>
  </si>
  <si>
    <t>(2019.08.24)</t>
  </si>
  <si>
    <t>(2019.09.07)</t>
  </si>
  <si>
    <t>ZINKEVIČIENĖ, Daiva</t>
  </si>
  <si>
    <t>SKOLSKYTĖ, Augustė</t>
  </si>
  <si>
    <t>VITKEVIČIENĖ, Otilija</t>
  </si>
  <si>
    <t>ZABARAUSKIENĖ, Jolanta</t>
  </si>
  <si>
    <t>DRAKŠIENĖ, Lina</t>
  </si>
  <si>
    <t>RAMONAITĖ, Rasa</t>
  </si>
  <si>
    <t>MAKSIMCHIK, Zhanna</t>
  </si>
  <si>
    <t>BLR</t>
  </si>
  <si>
    <t>REUTSKAJA, Natalia</t>
  </si>
  <si>
    <t>UBIENĖ, Laimutė Rūta</t>
  </si>
  <si>
    <t>SIMONAITIENĖ, Aurelija</t>
  </si>
  <si>
    <t>VELIČKO, Stasė</t>
  </si>
  <si>
    <t>SKĖRIENĖ, Aistra</t>
  </si>
  <si>
    <t>NARKŪNAITĖ, Renata</t>
  </si>
  <si>
    <t>VYŠNIAUSKIENĖ, Vida</t>
  </si>
  <si>
    <t>ŠENAUSKIENĖ, Ligita</t>
  </si>
  <si>
    <t>ŽELNIENĖ, Jūratė</t>
  </si>
  <si>
    <t>10. LGF Match Play</t>
  </si>
  <si>
    <t>(2019.09.20-22)</t>
  </si>
  <si>
    <t>SOLOVEIČIKĖ, Violeta</t>
  </si>
  <si>
    <t>Atnaujinta: 2019.09.23</t>
  </si>
  <si>
    <t>1. LGF taurė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</si>
</sst>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15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4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7.5"/>
      <color theme="1"/>
      <name val="Verdana"/>
      <family val="2"/>
    </font>
    <font>
      <b/>
      <sz val="7.5"/>
      <color theme="1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8"/>
      <name val="Arial"/>
      <family val="2"/>
    </font>
    <font>
      <sz val="8"/>
      <color theme="0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name val="Calibri"/>
      <family val="2"/>
      <scheme val="minor"/>
    </font>
    <font>
      <sz val="7.5"/>
      <name val="Verdana"/>
      <family val="2"/>
      <charset val="186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5">
    <xf numFmtId="0" fontId="0" fillId="0" borderId="0" xfId="0"/>
    <xf numFmtId="0" fontId="4" fillId="0" borderId="0" xfId="0" applyFont="1"/>
    <xf numFmtId="0" fontId="1" fillId="0" borderId="0" xfId="0" applyFont="1"/>
    <xf numFmtId="0" fontId="6" fillId="0" borderId="12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" fillId="0" borderId="0" xfId="0" applyFont="1" applyBorder="1"/>
    <xf numFmtId="0" fontId="11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/>
    <xf numFmtId="0" fontId="6" fillId="0" borderId="6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7" xfId="0" applyFont="1" applyBorder="1"/>
    <xf numFmtId="0" fontId="14" fillId="0" borderId="7" xfId="0" applyFont="1" applyBorder="1"/>
    <xf numFmtId="0" fontId="6" fillId="0" borderId="23" xfId="1" applyFont="1" applyBorder="1" applyAlignment="1">
      <alignment horizontal="center" vertical="center"/>
    </xf>
    <xf numFmtId="0" fontId="6" fillId="0" borderId="25" xfId="1" applyFont="1" applyBorder="1" applyAlignment="1">
      <alignment horizontal="right" vertical="center"/>
    </xf>
    <xf numFmtId="0" fontId="6" fillId="0" borderId="22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0" xfId="1" quotePrefix="1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6" fillId="0" borderId="27" xfId="1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15" fillId="0" borderId="15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2" fontId="16" fillId="0" borderId="17" xfId="0" applyNumberFormat="1" applyFont="1" applyBorder="1" applyAlignment="1">
      <alignment horizontal="right"/>
    </xf>
    <xf numFmtId="0" fontId="5" fillId="0" borderId="12" xfId="1" applyFont="1" applyFill="1" applyBorder="1" applyAlignment="1">
      <alignment horizontal="center" vertical="center"/>
    </xf>
    <xf numFmtId="0" fontId="6" fillId="0" borderId="28" xfId="1" quotePrefix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6" fillId="0" borderId="24" xfId="1" applyFont="1" applyBorder="1" applyAlignment="1">
      <alignment horizontal="left" vertical="center"/>
    </xf>
    <xf numFmtId="0" fontId="15" fillId="0" borderId="16" xfId="0" quotePrefix="1" applyFont="1" applyBorder="1" applyAlignment="1">
      <alignment horizontal="center"/>
    </xf>
    <xf numFmtId="0" fontId="20" fillId="0" borderId="25" xfId="1" applyFont="1" applyBorder="1" applyAlignment="1">
      <alignment horizontal="center" vertical="center"/>
    </xf>
    <xf numFmtId="0" fontId="6" fillId="0" borderId="23" xfId="1" applyFont="1" applyBorder="1" applyAlignment="1">
      <alignment horizontal="left" vertical="center"/>
    </xf>
    <xf numFmtId="0" fontId="20" fillId="0" borderId="26" xfId="1" applyFont="1" applyBorder="1" applyAlignment="1">
      <alignment horizontal="center" vertical="center"/>
    </xf>
    <xf numFmtId="2" fontId="16" fillId="0" borderId="29" xfId="0" applyNumberFormat="1" applyFont="1" applyBorder="1" applyAlignment="1">
      <alignment horizontal="right"/>
    </xf>
    <xf numFmtId="0" fontId="25" fillId="0" borderId="0" xfId="1" applyFont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2" fontId="16" fillId="0" borderId="17" xfId="0" applyNumberFormat="1" applyFont="1" applyFill="1" applyBorder="1" applyAlignment="1">
      <alignment horizontal="right"/>
    </xf>
    <xf numFmtId="2" fontId="16" fillId="0" borderId="1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7" fillId="0" borderId="0" xfId="0" applyFont="1"/>
    <xf numFmtId="0" fontId="21" fillId="0" borderId="4" xfId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5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32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19546</xdr:rowOff>
    </xdr:from>
    <xdr:to>
      <xdr:col>6</xdr:col>
      <xdr:colOff>476249</xdr:colOff>
      <xdr:row>2</xdr:row>
      <xdr:rowOff>157711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38700" y="19546"/>
          <a:ext cx="590549" cy="7191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0</xdr:row>
      <xdr:rowOff>19546</xdr:rowOff>
    </xdr:from>
    <xdr:to>
      <xdr:col>6</xdr:col>
      <xdr:colOff>466724</xdr:colOff>
      <xdr:row>2</xdr:row>
      <xdr:rowOff>157711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19546"/>
          <a:ext cx="590549" cy="7191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2"/>
  <sheetViews>
    <sheetView tabSelected="1" zoomScaleNormal="100" workbookViewId="0">
      <pane xSplit="7" topLeftCell="H1" activePane="topRight" state="frozenSplit"/>
      <selection pane="topRight" activeCell="D1" sqref="D1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3.85546875" style="2" customWidth="1"/>
    <col min="5" max="5" width="4.140625" style="2" bestFit="1" customWidth="1"/>
    <col min="6" max="6" width="7.42578125" style="2" bestFit="1" customWidth="1"/>
    <col min="7" max="7" width="7.42578125" style="2" customWidth="1"/>
    <col min="8" max="8" width="5.7109375" style="2" customWidth="1"/>
    <col min="9" max="9" width="5.7109375" style="26" customWidth="1"/>
    <col min="10" max="37" width="5.7109375" style="2" customWidth="1"/>
    <col min="38" max="38" width="1.7109375" style="2" customWidth="1"/>
    <col min="39" max="39" width="6.5703125" style="26" hidden="1" customWidth="1"/>
    <col min="40" max="48" width="6.7109375" style="26" hidden="1" customWidth="1"/>
    <col min="49" max="49" width="6.7109375" style="2" hidden="1" customWidth="1"/>
    <col min="50" max="50" width="4.7109375" style="2" customWidth="1"/>
    <col min="51" max="52" width="9.140625" style="2"/>
    <col min="53" max="56" width="0" style="2" hidden="1" customWidth="1"/>
    <col min="57" max="57" width="9.140625" style="70"/>
    <col min="58" max="16384" width="9.140625" style="2"/>
  </cols>
  <sheetData>
    <row r="1" spans="1:57" ht="20.100000000000001" customHeight="1" x14ac:dyDescent="0.25">
      <c r="A1" s="15" t="s">
        <v>69</v>
      </c>
      <c r="B1" s="15"/>
      <c r="C1" s="16"/>
      <c r="D1" s="17"/>
      <c r="E1" s="17"/>
      <c r="F1" s="17"/>
      <c r="G1" s="17"/>
      <c r="H1" s="17"/>
      <c r="I1" s="18"/>
      <c r="J1" s="18"/>
      <c r="K1" s="18"/>
      <c r="L1" s="19"/>
      <c r="M1" s="19"/>
      <c r="N1" s="19"/>
      <c r="O1" s="19"/>
      <c r="P1" s="19"/>
      <c r="Q1" s="18"/>
      <c r="R1" s="19"/>
      <c r="S1" s="19"/>
      <c r="T1" s="18"/>
      <c r="U1" s="19"/>
      <c r="V1" s="19"/>
    </row>
    <row r="2" spans="1:57" ht="26.25" x14ac:dyDescent="0.25">
      <c r="A2" s="64" t="s">
        <v>77</v>
      </c>
      <c r="B2" s="20"/>
      <c r="C2" s="16"/>
      <c r="D2" s="21"/>
      <c r="E2" s="21"/>
      <c r="F2" s="21"/>
      <c r="G2" s="21"/>
      <c r="H2" s="21"/>
      <c r="I2" s="22"/>
      <c r="J2" s="23"/>
      <c r="K2" s="23"/>
      <c r="L2" s="19"/>
      <c r="M2" s="19"/>
      <c r="N2" s="19"/>
      <c r="O2" s="19"/>
      <c r="P2" s="19"/>
      <c r="Q2" s="23"/>
      <c r="R2" s="19"/>
      <c r="S2" s="19"/>
      <c r="T2" s="23"/>
      <c r="U2" s="19"/>
      <c r="V2" s="19"/>
    </row>
    <row r="3" spans="1:57" ht="15.75" thickBot="1" x14ac:dyDescent="0.3">
      <c r="A3" s="53" t="s">
        <v>109</v>
      </c>
      <c r="B3" s="53"/>
      <c r="C3" s="24"/>
      <c r="D3" s="24"/>
      <c r="E3" s="24"/>
      <c r="F3" s="24"/>
      <c r="G3" s="24"/>
      <c r="H3" s="24"/>
      <c r="I3" s="25"/>
      <c r="J3" s="25"/>
      <c r="K3" s="25"/>
      <c r="L3" s="19"/>
      <c r="M3" s="19"/>
      <c r="N3" s="19"/>
      <c r="O3" s="19"/>
      <c r="P3" s="19"/>
      <c r="Q3" s="25"/>
      <c r="R3" s="19"/>
      <c r="S3" s="19"/>
      <c r="T3" s="25"/>
      <c r="U3" s="19"/>
      <c r="V3" s="19"/>
    </row>
    <row r="4" spans="1:57" s="1" customFormat="1" ht="11.25" x14ac:dyDescent="0.2">
      <c r="A4" s="46" t="s">
        <v>2</v>
      </c>
      <c r="B4" s="74" t="s">
        <v>64</v>
      </c>
      <c r="C4" s="3"/>
      <c r="D4" s="40"/>
      <c r="E4" s="3"/>
      <c r="F4" s="46" t="s">
        <v>23</v>
      </c>
      <c r="G4" s="4" t="s">
        <v>26</v>
      </c>
      <c r="H4" s="5"/>
      <c r="I4" s="6" t="s">
        <v>110</v>
      </c>
      <c r="J4" s="7"/>
      <c r="K4" s="5"/>
      <c r="L4" s="6" t="s">
        <v>31</v>
      </c>
      <c r="M4" s="7"/>
      <c r="N4" s="5"/>
      <c r="O4" s="6" t="s">
        <v>70</v>
      </c>
      <c r="P4" s="7"/>
      <c r="Q4" s="5"/>
      <c r="R4" s="6" t="s">
        <v>78</v>
      </c>
      <c r="S4" s="7"/>
      <c r="T4" s="5"/>
      <c r="U4" s="6" t="s">
        <v>71</v>
      </c>
      <c r="V4" s="7"/>
      <c r="W4" s="5"/>
      <c r="X4" s="6" t="s">
        <v>79</v>
      </c>
      <c r="Y4" s="7"/>
      <c r="Z4" s="5"/>
      <c r="AA4" s="6" t="s">
        <v>72</v>
      </c>
      <c r="AB4" s="7"/>
      <c r="AC4" s="5"/>
      <c r="AD4" s="6" t="s">
        <v>55</v>
      </c>
      <c r="AE4" s="7"/>
      <c r="AF4" s="5"/>
      <c r="AG4" s="6" t="s">
        <v>56</v>
      </c>
      <c r="AH4" s="7"/>
      <c r="AI4" s="5"/>
      <c r="AJ4" s="6" t="s">
        <v>106</v>
      </c>
      <c r="AK4" s="7"/>
      <c r="AM4" s="51" t="s">
        <v>21</v>
      </c>
      <c r="AN4" s="51">
        <v>1</v>
      </c>
      <c r="AO4" s="51">
        <v>2</v>
      </c>
      <c r="AP4" s="51">
        <v>3</v>
      </c>
      <c r="AQ4" s="51">
        <v>4</v>
      </c>
      <c r="AR4" s="51">
        <v>5</v>
      </c>
      <c r="AS4" s="51">
        <v>6</v>
      </c>
      <c r="AT4" s="51">
        <v>7</v>
      </c>
      <c r="AU4" s="51">
        <v>8</v>
      </c>
      <c r="AV4" s="51">
        <v>9</v>
      </c>
      <c r="AW4" s="51">
        <v>10</v>
      </c>
      <c r="BE4" s="71"/>
    </row>
    <row r="5" spans="1:57" s="1" customFormat="1" ht="11.25" x14ac:dyDescent="0.2">
      <c r="A5" s="30" t="s">
        <v>9</v>
      </c>
      <c r="B5" s="57" t="s">
        <v>65</v>
      </c>
      <c r="C5" s="8"/>
      <c r="D5" s="28"/>
      <c r="E5" s="42"/>
      <c r="F5" s="30" t="s">
        <v>24</v>
      </c>
      <c r="G5" s="9" t="s">
        <v>6</v>
      </c>
      <c r="H5" s="10"/>
      <c r="I5" s="10"/>
      <c r="J5" s="11"/>
      <c r="K5" s="10"/>
      <c r="L5" s="10" t="s">
        <v>32</v>
      </c>
      <c r="M5" s="11"/>
      <c r="N5" s="10"/>
      <c r="O5" s="10" t="s">
        <v>33</v>
      </c>
      <c r="P5" s="11"/>
      <c r="Q5" s="10"/>
      <c r="R5" s="10" t="s">
        <v>32</v>
      </c>
      <c r="S5" s="11"/>
      <c r="T5" s="10"/>
      <c r="U5" s="10" t="s">
        <v>32</v>
      </c>
      <c r="V5" s="11"/>
      <c r="W5" s="10"/>
      <c r="X5" s="10" t="s">
        <v>57</v>
      </c>
      <c r="Y5" s="11"/>
      <c r="Z5" s="10"/>
      <c r="AA5" s="10" t="s">
        <v>12</v>
      </c>
      <c r="AB5" s="11"/>
      <c r="AC5" s="10"/>
      <c r="AD5" s="10" t="s">
        <v>11</v>
      </c>
      <c r="AE5" s="11"/>
      <c r="AF5" s="10"/>
      <c r="AG5" s="10" t="s">
        <v>33</v>
      </c>
      <c r="AH5" s="11"/>
      <c r="AI5" s="10"/>
      <c r="AJ5" s="10" t="s">
        <v>57</v>
      </c>
      <c r="AK5" s="11"/>
      <c r="AM5" s="51" t="s">
        <v>20</v>
      </c>
      <c r="AN5" s="51"/>
      <c r="AO5" s="51"/>
      <c r="AP5" s="51"/>
      <c r="AQ5" s="51"/>
      <c r="AR5" s="51"/>
      <c r="AS5" s="51"/>
      <c r="AT5" s="51"/>
      <c r="AU5" s="51"/>
      <c r="AV5" s="51"/>
      <c r="BE5" s="71"/>
    </row>
    <row r="6" spans="1:57" s="1" customFormat="1" ht="11.25" x14ac:dyDescent="0.2">
      <c r="A6" s="30" t="s">
        <v>10</v>
      </c>
      <c r="B6" s="57" t="s">
        <v>66</v>
      </c>
      <c r="C6" s="30" t="s">
        <v>30</v>
      </c>
      <c r="D6" s="41" t="s">
        <v>3</v>
      </c>
      <c r="E6" s="8" t="s">
        <v>18</v>
      </c>
      <c r="F6" s="30" t="s">
        <v>25</v>
      </c>
      <c r="G6" s="9" t="s">
        <v>27</v>
      </c>
      <c r="H6" s="13"/>
      <c r="I6" s="13" t="s">
        <v>80</v>
      </c>
      <c r="J6" s="14"/>
      <c r="K6" s="13"/>
      <c r="L6" s="13" t="s">
        <v>81</v>
      </c>
      <c r="M6" s="14"/>
      <c r="N6" s="13"/>
      <c r="O6" s="13" t="s">
        <v>82</v>
      </c>
      <c r="P6" s="14"/>
      <c r="Q6" s="13"/>
      <c r="R6" s="13" t="s">
        <v>83</v>
      </c>
      <c r="S6" s="14"/>
      <c r="T6" s="13"/>
      <c r="U6" s="13" t="s">
        <v>84</v>
      </c>
      <c r="V6" s="14"/>
      <c r="W6" s="13"/>
      <c r="X6" s="13" t="s">
        <v>85</v>
      </c>
      <c r="Y6" s="14"/>
      <c r="Z6" s="13"/>
      <c r="AA6" s="13" t="s">
        <v>86</v>
      </c>
      <c r="AB6" s="14"/>
      <c r="AC6" s="13"/>
      <c r="AD6" s="13" t="s">
        <v>87</v>
      </c>
      <c r="AE6" s="14"/>
      <c r="AF6" s="13"/>
      <c r="AG6" s="13" t="s">
        <v>88</v>
      </c>
      <c r="AH6" s="14"/>
      <c r="AI6" s="13"/>
      <c r="AJ6" s="13" t="s">
        <v>107</v>
      </c>
      <c r="AK6" s="14"/>
      <c r="AM6" s="51" t="s">
        <v>22</v>
      </c>
      <c r="AN6" s="51"/>
      <c r="AO6" s="51"/>
      <c r="AP6" s="51"/>
      <c r="AQ6" s="51"/>
      <c r="AR6" s="51"/>
      <c r="AS6" s="51"/>
      <c r="AT6" s="51"/>
      <c r="AU6" s="51"/>
      <c r="AV6" s="51"/>
      <c r="BE6" s="71"/>
    </row>
    <row r="7" spans="1:57" s="1" customFormat="1" ht="11.25" x14ac:dyDescent="0.2">
      <c r="A7" s="30" t="s">
        <v>1</v>
      </c>
      <c r="B7" s="57" t="s">
        <v>67</v>
      </c>
      <c r="C7" s="12"/>
      <c r="D7" s="41" t="s">
        <v>4</v>
      </c>
      <c r="E7" s="8"/>
      <c r="F7" s="30" t="s">
        <v>5</v>
      </c>
      <c r="G7" s="9" t="s">
        <v>29</v>
      </c>
      <c r="H7" s="13"/>
      <c r="I7" s="13" t="s">
        <v>58</v>
      </c>
      <c r="J7" s="14"/>
      <c r="K7" s="13"/>
      <c r="L7" s="13" t="s">
        <v>17</v>
      </c>
      <c r="M7" s="14"/>
      <c r="N7" s="13"/>
      <c r="O7" s="13" t="s">
        <v>16</v>
      </c>
      <c r="P7" s="14"/>
      <c r="Q7" s="13"/>
      <c r="R7" s="13" t="s">
        <v>16</v>
      </c>
      <c r="S7" s="14"/>
      <c r="T7" s="13"/>
      <c r="U7" s="13" t="s">
        <v>73</v>
      </c>
      <c r="V7" s="14"/>
      <c r="W7" s="13"/>
      <c r="X7" s="13" t="s">
        <v>16</v>
      </c>
      <c r="Y7" s="14"/>
      <c r="Z7" s="13"/>
      <c r="AA7" s="13" t="s">
        <v>17</v>
      </c>
      <c r="AB7" s="14"/>
      <c r="AC7" s="13"/>
      <c r="AD7" s="13" t="s">
        <v>74</v>
      </c>
      <c r="AE7" s="14"/>
      <c r="AF7" s="13"/>
      <c r="AG7" s="13" t="s">
        <v>8</v>
      </c>
      <c r="AH7" s="14"/>
      <c r="AI7" s="13"/>
      <c r="AJ7" s="13" t="s">
        <v>73</v>
      </c>
      <c r="AK7" s="14"/>
      <c r="AM7" s="51"/>
      <c r="AN7" s="51"/>
      <c r="AO7" s="51"/>
      <c r="AP7" s="51"/>
      <c r="AQ7" s="51"/>
      <c r="AR7" s="51"/>
      <c r="AS7" s="51"/>
      <c r="AT7" s="51"/>
      <c r="AU7" s="51"/>
      <c r="AV7" s="51"/>
      <c r="BE7" s="71"/>
    </row>
    <row r="8" spans="1:57" s="1" customFormat="1" ht="11.25" x14ac:dyDescent="0.2">
      <c r="A8" s="30"/>
      <c r="B8" s="56"/>
      <c r="C8" s="77"/>
      <c r="D8" s="28"/>
      <c r="E8" s="42"/>
      <c r="F8" s="30" t="s">
        <v>6</v>
      </c>
      <c r="G8" s="9" t="s">
        <v>28</v>
      </c>
      <c r="H8" s="47" t="s">
        <v>13</v>
      </c>
      <c r="I8" s="29" t="s">
        <v>1</v>
      </c>
      <c r="J8" s="29" t="s">
        <v>7</v>
      </c>
      <c r="K8" s="38" t="s">
        <v>13</v>
      </c>
      <c r="L8" s="29" t="s">
        <v>1</v>
      </c>
      <c r="M8" s="29" t="s">
        <v>7</v>
      </c>
      <c r="N8" s="38" t="s">
        <v>13</v>
      </c>
      <c r="O8" s="29" t="s">
        <v>1</v>
      </c>
      <c r="P8" s="29" t="s">
        <v>7</v>
      </c>
      <c r="Q8" s="38" t="s">
        <v>13</v>
      </c>
      <c r="R8" s="29" t="s">
        <v>1</v>
      </c>
      <c r="S8" s="29" t="s">
        <v>7</v>
      </c>
      <c r="T8" s="38" t="s">
        <v>13</v>
      </c>
      <c r="U8" s="29" t="s">
        <v>1</v>
      </c>
      <c r="V8" s="29" t="s">
        <v>7</v>
      </c>
      <c r="W8" s="38" t="s">
        <v>13</v>
      </c>
      <c r="X8" s="29" t="s">
        <v>1</v>
      </c>
      <c r="Y8" s="29" t="s">
        <v>7</v>
      </c>
      <c r="Z8" s="38" t="s">
        <v>13</v>
      </c>
      <c r="AA8" s="29" t="s">
        <v>1</v>
      </c>
      <c r="AB8" s="29" t="s">
        <v>7</v>
      </c>
      <c r="AC8" s="38" t="s">
        <v>13</v>
      </c>
      <c r="AD8" s="29" t="s">
        <v>1</v>
      </c>
      <c r="AE8" s="29" t="s">
        <v>7</v>
      </c>
      <c r="AF8" s="38" t="s">
        <v>13</v>
      </c>
      <c r="AG8" s="29" t="s">
        <v>1</v>
      </c>
      <c r="AH8" s="29" t="s">
        <v>7</v>
      </c>
      <c r="AI8" s="47" t="s">
        <v>13</v>
      </c>
      <c r="AJ8" s="29" t="s">
        <v>1</v>
      </c>
      <c r="AK8" s="29" t="s">
        <v>7</v>
      </c>
      <c r="AL8" s="31"/>
      <c r="AM8" s="51"/>
      <c r="AN8" s="51"/>
      <c r="AO8" s="51"/>
      <c r="AP8" s="51"/>
      <c r="AQ8" s="51"/>
      <c r="AR8" s="51"/>
      <c r="AS8" s="51"/>
      <c r="AT8" s="51"/>
      <c r="AU8" s="51"/>
      <c r="AV8" s="51"/>
      <c r="BE8" s="71"/>
    </row>
    <row r="9" spans="1:57" s="1" customFormat="1" ht="15.75" thickBot="1" x14ac:dyDescent="0.3">
      <c r="A9" s="61"/>
      <c r="B9" s="58"/>
      <c r="C9" s="78"/>
      <c r="D9" s="34"/>
      <c r="E9" s="34"/>
      <c r="F9" s="33"/>
      <c r="G9" s="62">
        <v>6</v>
      </c>
      <c r="H9" s="48"/>
      <c r="I9" s="36"/>
      <c r="J9" s="36"/>
      <c r="K9" s="35"/>
      <c r="L9" s="36"/>
      <c r="M9" s="37"/>
      <c r="N9" s="48"/>
      <c r="O9" s="48"/>
      <c r="P9" s="48"/>
      <c r="Q9" s="35"/>
      <c r="R9" s="36"/>
      <c r="S9" s="36"/>
      <c r="T9" s="35"/>
      <c r="U9" s="36"/>
      <c r="V9" s="36"/>
      <c r="W9" s="35"/>
      <c r="X9" s="36"/>
      <c r="Y9" s="36"/>
      <c r="Z9" s="35"/>
      <c r="AA9" s="36"/>
      <c r="AB9" s="36"/>
      <c r="AC9" s="35"/>
      <c r="AD9" s="36"/>
      <c r="AE9" s="36"/>
      <c r="AF9" s="35"/>
      <c r="AG9" s="36"/>
      <c r="AH9" s="37"/>
      <c r="AI9" s="35"/>
      <c r="AJ9" s="36"/>
      <c r="AK9" s="37"/>
      <c r="AL9" s="31"/>
      <c r="AM9" s="51"/>
      <c r="AN9" s="51"/>
      <c r="AO9" s="51"/>
      <c r="AP9" s="51"/>
      <c r="AQ9" s="51"/>
      <c r="AR9" s="51"/>
      <c r="AS9" s="51"/>
      <c r="AT9" s="51"/>
      <c r="AU9" s="51"/>
      <c r="AV9" s="51"/>
      <c r="AX9"/>
      <c r="AY9"/>
      <c r="AZ9"/>
      <c r="BA9"/>
      <c r="BB9"/>
      <c r="BC9"/>
      <c r="BD9"/>
      <c r="BE9"/>
    </row>
    <row r="10" spans="1:57" s="27" customFormat="1" x14ac:dyDescent="0.25">
      <c r="A10" s="75">
        <f>RANK(G10,G$10:G$100)</f>
        <v>1</v>
      </c>
      <c r="B10" s="59">
        <f>COUNT(I10,L10,O10,R10,U10,X10,AA10,AD10,AG10,AJ10)</f>
        <v>4</v>
      </c>
      <c r="C10" s="79" t="s">
        <v>63</v>
      </c>
      <c r="D10" s="44" t="s">
        <v>14</v>
      </c>
      <c r="E10" s="43" t="s">
        <v>19</v>
      </c>
      <c r="F10" s="45">
        <f>LARGE(AN10:AW10,1)+LARGE(AN10:AW10,2)+LARGE(AN10:AW10,3)+LARGE(AN10:AW10,4)+LARGE(AN10:AW10,5)+LARGE(AN10:AW10,6)</f>
        <v>3100</v>
      </c>
      <c r="G10" s="63">
        <f>F10/G$9</f>
        <v>516.66666666666663</v>
      </c>
      <c r="H10" s="99">
        <v>157</v>
      </c>
      <c r="I10" s="81">
        <v>1</v>
      </c>
      <c r="J10" s="81">
        <v>750</v>
      </c>
      <c r="K10" s="91"/>
      <c r="L10" s="54"/>
      <c r="M10" s="92"/>
      <c r="N10" s="93"/>
      <c r="O10" s="93"/>
      <c r="P10" s="93"/>
      <c r="Q10" s="91">
        <v>77</v>
      </c>
      <c r="R10" s="54">
        <v>1</v>
      </c>
      <c r="S10" s="94">
        <v>500</v>
      </c>
      <c r="T10" s="91"/>
      <c r="U10" s="54"/>
      <c r="V10" s="94"/>
      <c r="W10" s="91">
        <v>217</v>
      </c>
      <c r="X10" s="54">
        <v>1</v>
      </c>
      <c r="Y10" s="94">
        <v>850</v>
      </c>
      <c r="Z10" s="91">
        <v>229</v>
      </c>
      <c r="AA10" s="54">
        <v>1</v>
      </c>
      <c r="AB10" s="94">
        <v>1000</v>
      </c>
      <c r="AC10" s="91"/>
      <c r="AD10" s="54"/>
      <c r="AE10" s="94"/>
      <c r="AF10" s="91"/>
      <c r="AG10" s="54"/>
      <c r="AH10" s="103"/>
      <c r="AI10" s="95"/>
      <c r="AJ10" s="96"/>
      <c r="AK10" s="104"/>
      <c r="AL10" s="32"/>
      <c r="AM10" s="52">
        <f>COUNTIF(AN10:AW10,"&lt;&gt;0")</f>
        <v>4</v>
      </c>
      <c r="AN10" s="52">
        <f t="shared" ref="AN10:AN51" si="0">IF(J10=0,0,J10)</f>
        <v>750</v>
      </c>
      <c r="AO10" s="52">
        <f t="shared" ref="AO10:AO51" si="1">IF(M10=0,0,M10)</f>
        <v>0</v>
      </c>
      <c r="AP10" s="52">
        <f t="shared" ref="AP10:AP51" si="2">IF(P10=0,0,P10)</f>
        <v>0</v>
      </c>
      <c r="AQ10" s="52">
        <f t="shared" ref="AQ10:AQ51" si="3">IF(S10=0,0,S10)</f>
        <v>500</v>
      </c>
      <c r="AR10" s="52">
        <f t="shared" ref="AR10:AR51" si="4">IF(V10=0,0,V10)</f>
        <v>0</v>
      </c>
      <c r="AS10" s="52">
        <f t="shared" ref="AS10:AS51" si="5">IF(Y10=0,0,Y10)</f>
        <v>850</v>
      </c>
      <c r="AT10" s="52">
        <f t="shared" ref="AT10:AT51" si="6">IF(AB10=0,0,AB10)</f>
        <v>1000</v>
      </c>
      <c r="AU10" s="52">
        <f t="shared" ref="AU10:AU51" si="7">IF(AE10=0,0,AE10)</f>
        <v>0</v>
      </c>
      <c r="AV10" s="52">
        <f t="shared" ref="AV10:AV51" si="8">IF(AH10=0,0,AH10)</f>
        <v>0</v>
      </c>
      <c r="AW10" s="52">
        <f>IF(AK10=0,0,AK10)</f>
        <v>0</v>
      </c>
      <c r="AX10"/>
      <c r="AY10"/>
      <c r="AZ10"/>
      <c r="BA10"/>
      <c r="BB10"/>
      <c r="BC10"/>
      <c r="BD10"/>
      <c r="BE10"/>
    </row>
    <row r="11" spans="1:57" s="27" customFormat="1" x14ac:dyDescent="0.25">
      <c r="A11" s="75">
        <f>RANK(G11,G$10:G$100)</f>
        <v>2</v>
      </c>
      <c r="B11" s="59">
        <f>COUNT(I11,L11,O11,R11,U11,X11,AA11,AD11,AG11,AJ11)</f>
        <v>8</v>
      </c>
      <c r="C11" s="80" t="s">
        <v>45</v>
      </c>
      <c r="D11" s="39" t="s">
        <v>14</v>
      </c>
      <c r="E11" s="43" t="s">
        <v>19</v>
      </c>
      <c r="F11" s="45">
        <f>LARGE(AN11:AW11,1)+LARGE(AN11:AW11,2)+LARGE(AN11:AW11,3)+LARGE(AN11:AW11,4)+LARGE(AN11:AW11,5)+LARGE(AN11:AW11,6)</f>
        <v>2675</v>
      </c>
      <c r="G11" s="63">
        <f>F11/G$9</f>
        <v>445.83333333333331</v>
      </c>
      <c r="H11" s="100">
        <v>183</v>
      </c>
      <c r="I11" s="81">
        <v>4</v>
      </c>
      <c r="J11" s="82">
        <v>375</v>
      </c>
      <c r="K11" s="83">
        <v>89</v>
      </c>
      <c r="L11" s="55">
        <v>1</v>
      </c>
      <c r="M11" s="84">
        <v>500</v>
      </c>
      <c r="N11" s="85">
        <v>112</v>
      </c>
      <c r="O11" s="85">
        <v>9</v>
      </c>
      <c r="P11" s="85">
        <v>90</v>
      </c>
      <c r="Q11" s="83">
        <v>110</v>
      </c>
      <c r="R11" s="55">
        <v>5</v>
      </c>
      <c r="S11" s="55">
        <v>160</v>
      </c>
      <c r="T11" s="83"/>
      <c r="U11" s="55"/>
      <c r="V11" s="86"/>
      <c r="W11" s="83">
        <v>310</v>
      </c>
      <c r="X11" s="55">
        <v>5</v>
      </c>
      <c r="Y11" s="55">
        <v>400</v>
      </c>
      <c r="Z11" s="83">
        <v>305</v>
      </c>
      <c r="AA11" s="55">
        <v>2</v>
      </c>
      <c r="AB11" s="86">
        <v>800</v>
      </c>
      <c r="AC11" s="83">
        <v>104</v>
      </c>
      <c r="AD11" s="55">
        <v>4</v>
      </c>
      <c r="AE11" s="86">
        <v>200</v>
      </c>
      <c r="AF11" s="83"/>
      <c r="AG11" s="55"/>
      <c r="AH11" s="87"/>
      <c r="AI11" s="88">
        <v>94</v>
      </c>
      <c r="AJ11" s="89">
        <v>5</v>
      </c>
      <c r="AK11" s="90">
        <v>400</v>
      </c>
      <c r="AL11" s="32"/>
      <c r="AM11" s="52">
        <f t="shared" ref="AM11:AM52" si="9">COUNTIF(AN11:AW11,"&lt;&gt;0")</f>
        <v>8</v>
      </c>
      <c r="AN11" s="52">
        <f t="shared" si="0"/>
        <v>375</v>
      </c>
      <c r="AO11" s="52">
        <f t="shared" si="1"/>
        <v>500</v>
      </c>
      <c r="AP11" s="52">
        <f t="shared" si="2"/>
        <v>90</v>
      </c>
      <c r="AQ11" s="52">
        <f t="shared" si="3"/>
        <v>160</v>
      </c>
      <c r="AR11" s="52">
        <f t="shared" si="4"/>
        <v>0</v>
      </c>
      <c r="AS11" s="52">
        <f t="shared" si="5"/>
        <v>400</v>
      </c>
      <c r="AT11" s="52">
        <f t="shared" si="6"/>
        <v>800</v>
      </c>
      <c r="AU11" s="52">
        <f t="shared" si="7"/>
        <v>200</v>
      </c>
      <c r="AV11" s="52">
        <f t="shared" si="8"/>
        <v>0</v>
      </c>
      <c r="AW11" s="52">
        <f t="shared" ref="AW11:AW52" si="10">IF(AK11=0,0,AK11)</f>
        <v>400</v>
      </c>
      <c r="AX11"/>
      <c r="AY11"/>
      <c r="AZ11"/>
      <c r="BA11"/>
      <c r="BB11"/>
      <c r="BC11"/>
      <c r="BD11"/>
      <c r="BE11"/>
    </row>
    <row r="12" spans="1:57" s="27" customFormat="1" x14ac:dyDescent="0.25">
      <c r="A12" s="75">
        <f>RANK(G12,G$10:G$100)</f>
        <v>3</v>
      </c>
      <c r="B12" s="59">
        <f>COUNT(I12,L12,O12,R12,U12,X12,AA12,AD12,AG12,AJ12)</f>
        <v>7</v>
      </c>
      <c r="C12" s="80" t="s">
        <v>62</v>
      </c>
      <c r="D12" s="39" t="s">
        <v>15</v>
      </c>
      <c r="E12" s="43" t="s">
        <v>19</v>
      </c>
      <c r="F12" s="45">
        <f>LARGE(AN12:AW12,1)+LARGE(AN12:AW12,2)+LARGE(AN12:AW12,3)+LARGE(AN12:AW12,4)+LARGE(AN12:AW12,5)+LARGE(AN12:AW12,6)</f>
        <v>2220</v>
      </c>
      <c r="G12" s="63">
        <f>F12/G$9</f>
        <v>370</v>
      </c>
      <c r="H12" s="100">
        <v>206</v>
      </c>
      <c r="I12" s="81">
        <v>9</v>
      </c>
      <c r="J12" s="82">
        <v>180</v>
      </c>
      <c r="K12" s="83"/>
      <c r="L12" s="55"/>
      <c r="M12" s="84"/>
      <c r="N12" s="85">
        <v>113</v>
      </c>
      <c r="O12" s="85">
        <v>10</v>
      </c>
      <c r="P12" s="85">
        <v>80</v>
      </c>
      <c r="Q12" s="83">
        <v>105</v>
      </c>
      <c r="R12" s="55">
        <v>2</v>
      </c>
      <c r="S12" s="55">
        <v>425</v>
      </c>
      <c r="T12" s="83">
        <v>195</v>
      </c>
      <c r="U12" s="55">
        <v>6</v>
      </c>
      <c r="V12" s="86">
        <v>240</v>
      </c>
      <c r="W12" s="83"/>
      <c r="X12" s="55"/>
      <c r="Y12" s="55"/>
      <c r="Z12" s="83">
        <v>340</v>
      </c>
      <c r="AA12" s="55">
        <v>6</v>
      </c>
      <c r="AB12" s="86">
        <v>375</v>
      </c>
      <c r="AC12" s="83"/>
      <c r="AD12" s="55"/>
      <c r="AE12" s="86"/>
      <c r="AF12" s="83">
        <v>101</v>
      </c>
      <c r="AG12" s="55">
        <v>3</v>
      </c>
      <c r="AH12" s="87">
        <v>300</v>
      </c>
      <c r="AI12" s="88">
        <v>93</v>
      </c>
      <c r="AJ12" s="89">
        <v>2</v>
      </c>
      <c r="AK12" s="90">
        <v>700</v>
      </c>
      <c r="AL12" s="32"/>
      <c r="AM12" s="52">
        <f t="shared" si="9"/>
        <v>7</v>
      </c>
      <c r="AN12" s="52">
        <f t="shared" si="0"/>
        <v>180</v>
      </c>
      <c r="AO12" s="52">
        <f t="shared" si="1"/>
        <v>0</v>
      </c>
      <c r="AP12" s="52">
        <f t="shared" si="2"/>
        <v>80</v>
      </c>
      <c r="AQ12" s="52">
        <f t="shared" si="3"/>
        <v>425</v>
      </c>
      <c r="AR12" s="52">
        <f t="shared" si="4"/>
        <v>240</v>
      </c>
      <c r="AS12" s="52">
        <f t="shared" si="5"/>
        <v>0</v>
      </c>
      <c r="AT12" s="52">
        <f t="shared" si="6"/>
        <v>375</v>
      </c>
      <c r="AU12" s="52">
        <f t="shared" si="7"/>
        <v>0</v>
      </c>
      <c r="AV12" s="52">
        <f t="shared" si="8"/>
        <v>300</v>
      </c>
      <c r="AW12" s="52">
        <f t="shared" si="10"/>
        <v>700</v>
      </c>
      <c r="AX12"/>
      <c r="AY12"/>
      <c r="AZ12"/>
      <c r="BA12"/>
      <c r="BB12"/>
      <c r="BC12"/>
      <c r="BD12"/>
      <c r="BE12"/>
    </row>
    <row r="13" spans="1:57" s="27" customFormat="1" ht="15.6" customHeight="1" x14ac:dyDescent="0.25">
      <c r="A13" s="75">
        <f>RANK(G13,G$10:G$100)</f>
        <v>4</v>
      </c>
      <c r="B13" s="59">
        <f>COUNT(I13,L13,O13,R13,U13,X13,AA13,AD13,AG13,AJ13)</f>
        <v>3</v>
      </c>
      <c r="C13" s="80" t="s">
        <v>52</v>
      </c>
      <c r="D13" s="39" t="s">
        <v>16</v>
      </c>
      <c r="E13" s="43" t="s">
        <v>19</v>
      </c>
      <c r="F13" s="45">
        <f>LARGE(AN13:AW13,1)+LARGE(AN13:AW13,2)+LARGE(AN13:AW13,3)+LARGE(AN13:AW13,4)+LARGE(AN13:AW13,5)+LARGE(AN13:AW13,6)</f>
        <v>2050</v>
      </c>
      <c r="G13" s="63">
        <f>F13/G$9</f>
        <v>341.66666666666669</v>
      </c>
      <c r="H13" s="100">
        <v>174</v>
      </c>
      <c r="I13" s="81">
        <v>2</v>
      </c>
      <c r="J13" s="82">
        <v>600</v>
      </c>
      <c r="K13" s="83"/>
      <c r="L13" s="55"/>
      <c r="M13" s="84"/>
      <c r="N13" s="85"/>
      <c r="O13" s="85"/>
      <c r="P13" s="85"/>
      <c r="Q13" s="83"/>
      <c r="R13" s="55"/>
      <c r="S13" s="55"/>
      <c r="T13" s="83">
        <v>174</v>
      </c>
      <c r="U13" s="55">
        <v>1</v>
      </c>
      <c r="V13" s="101">
        <v>750</v>
      </c>
      <c r="W13" s="83">
        <v>255</v>
      </c>
      <c r="X13" s="55">
        <v>2</v>
      </c>
      <c r="Y13" s="101">
        <v>700</v>
      </c>
      <c r="Z13" s="83"/>
      <c r="AA13" s="55"/>
      <c r="AB13" s="86"/>
      <c r="AC13" s="83"/>
      <c r="AD13" s="55"/>
      <c r="AE13" s="102"/>
      <c r="AF13" s="83"/>
      <c r="AG13" s="55"/>
      <c r="AH13" s="87"/>
      <c r="AI13" s="88"/>
      <c r="AJ13" s="89"/>
      <c r="AK13" s="90"/>
      <c r="AL13" s="32"/>
      <c r="AM13" s="52">
        <f t="shared" si="9"/>
        <v>3</v>
      </c>
      <c r="AN13" s="52">
        <f t="shared" si="0"/>
        <v>600</v>
      </c>
      <c r="AO13" s="52">
        <f t="shared" si="1"/>
        <v>0</v>
      </c>
      <c r="AP13" s="52">
        <f t="shared" si="2"/>
        <v>0</v>
      </c>
      <c r="AQ13" s="52">
        <f t="shared" si="3"/>
        <v>0</v>
      </c>
      <c r="AR13" s="52">
        <f t="shared" si="4"/>
        <v>750</v>
      </c>
      <c r="AS13" s="52">
        <f t="shared" si="5"/>
        <v>700</v>
      </c>
      <c r="AT13" s="52">
        <f t="shared" si="6"/>
        <v>0</v>
      </c>
      <c r="AU13" s="52">
        <f t="shared" si="7"/>
        <v>0</v>
      </c>
      <c r="AV13" s="52">
        <f t="shared" si="8"/>
        <v>0</v>
      </c>
      <c r="AW13" s="52">
        <f t="shared" si="10"/>
        <v>0</v>
      </c>
      <c r="AX13"/>
      <c r="AY13"/>
      <c r="AZ13"/>
      <c r="BA13"/>
      <c r="BB13"/>
      <c r="BC13"/>
      <c r="BD13"/>
      <c r="BE13"/>
    </row>
    <row r="14" spans="1:57" s="27" customFormat="1" x14ac:dyDescent="0.25">
      <c r="A14" s="75">
        <f>RANK(G14,G$10:G$100)</f>
        <v>5</v>
      </c>
      <c r="B14" s="59">
        <f>COUNT(I14,L14,O14,R14,U14,X14,AA14,AD14,AG14,AJ14)</f>
        <v>4</v>
      </c>
      <c r="C14" s="80" t="s">
        <v>46</v>
      </c>
      <c r="D14" s="39" t="s">
        <v>47</v>
      </c>
      <c r="E14" s="43" t="s">
        <v>19</v>
      </c>
      <c r="F14" s="45">
        <f>LARGE(AN14:AW14,1)+LARGE(AN14:AW14,2)+LARGE(AN14:AW14,3)+LARGE(AN14:AW14,4)+LARGE(AN14:AW14,5)+LARGE(AN14:AW14,6)</f>
        <v>1755</v>
      </c>
      <c r="G14" s="63">
        <f>F14/G$9</f>
        <v>292.5</v>
      </c>
      <c r="H14" s="100"/>
      <c r="I14" s="81"/>
      <c r="J14" s="82"/>
      <c r="K14" s="83">
        <v>98</v>
      </c>
      <c r="L14" s="55">
        <v>7</v>
      </c>
      <c r="M14" s="84">
        <v>105</v>
      </c>
      <c r="N14" s="85"/>
      <c r="O14" s="85"/>
      <c r="P14" s="85"/>
      <c r="Q14" s="83"/>
      <c r="R14" s="55"/>
      <c r="S14" s="55"/>
      <c r="T14" s="83">
        <v>189</v>
      </c>
      <c r="U14" s="55">
        <v>2</v>
      </c>
      <c r="V14" s="86">
        <v>600</v>
      </c>
      <c r="W14" s="83">
        <v>301</v>
      </c>
      <c r="X14" s="55">
        <v>3</v>
      </c>
      <c r="Y14" s="55">
        <v>550</v>
      </c>
      <c r="Z14" s="83"/>
      <c r="AA14" s="55"/>
      <c r="AB14" s="86"/>
      <c r="AC14" s="83">
        <v>94</v>
      </c>
      <c r="AD14" s="55">
        <v>1</v>
      </c>
      <c r="AE14" s="86">
        <v>500</v>
      </c>
      <c r="AF14" s="83"/>
      <c r="AG14" s="55"/>
      <c r="AH14" s="87"/>
      <c r="AI14" s="88"/>
      <c r="AJ14" s="89"/>
      <c r="AK14" s="90"/>
      <c r="AL14" s="32"/>
      <c r="AM14" s="52">
        <f t="shared" si="9"/>
        <v>4</v>
      </c>
      <c r="AN14" s="52">
        <f t="shared" si="0"/>
        <v>0</v>
      </c>
      <c r="AO14" s="52">
        <f t="shared" si="1"/>
        <v>105</v>
      </c>
      <c r="AP14" s="52">
        <f t="shared" si="2"/>
        <v>0</v>
      </c>
      <c r="AQ14" s="52">
        <f t="shared" si="3"/>
        <v>0</v>
      </c>
      <c r="AR14" s="52">
        <f t="shared" si="4"/>
        <v>600</v>
      </c>
      <c r="AS14" s="52">
        <f t="shared" si="5"/>
        <v>550</v>
      </c>
      <c r="AT14" s="52">
        <f t="shared" si="6"/>
        <v>0</v>
      </c>
      <c r="AU14" s="52">
        <f t="shared" si="7"/>
        <v>500</v>
      </c>
      <c r="AV14" s="52">
        <f t="shared" si="8"/>
        <v>0</v>
      </c>
      <c r="AW14" s="52">
        <f t="shared" si="10"/>
        <v>0</v>
      </c>
      <c r="AX14"/>
      <c r="AY14"/>
      <c r="AZ14"/>
      <c r="BA14"/>
      <c r="BB14"/>
      <c r="BC14"/>
      <c r="BD14"/>
      <c r="BE14"/>
    </row>
    <row r="15" spans="1:57" s="27" customFormat="1" x14ac:dyDescent="0.25">
      <c r="A15" s="75">
        <f>RANK(G15,G$10:G$100)</f>
        <v>6</v>
      </c>
      <c r="B15" s="59">
        <f>COUNT(I15,L15,O15,R15,U15,X15,AA15,AD15,AG15,AJ15)</f>
        <v>4</v>
      </c>
      <c r="C15" s="80" t="s">
        <v>49</v>
      </c>
      <c r="D15" s="39" t="s">
        <v>14</v>
      </c>
      <c r="E15" s="43" t="s">
        <v>19</v>
      </c>
      <c r="F15" s="45">
        <f>LARGE(AN15:AW15,1)+LARGE(AN15:AW15,2)+LARGE(AN15:AW15,3)+LARGE(AN15:AW15,4)+LARGE(AN15:AW15,5)+LARGE(AN15:AW15,6)</f>
        <v>1650</v>
      </c>
      <c r="G15" s="63">
        <f>F15/G$9</f>
        <v>275</v>
      </c>
      <c r="H15" s="100">
        <v>180</v>
      </c>
      <c r="I15" s="81">
        <v>3</v>
      </c>
      <c r="J15" s="82">
        <v>500</v>
      </c>
      <c r="K15" s="83"/>
      <c r="L15" s="55"/>
      <c r="M15" s="84"/>
      <c r="N15" s="85">
        <v>106</v>
      </c>
      <c r="O15" s="85">
        <v>4</v>
      </c>
      <c r="P15" s="85">
        <v>200</v>
      </c>
      <c r="Q15" s="83"/>
      <c r="R15" s="55"/>
      <c r="S15" s="55"/>
      <c r="T15" s="83">
        <v>190</v>
      </c>
      <c r="U15" s="55">
        <v>3</v>
      </c>
      <c r="V15" s="86">
        <v>500</v>
      </c>
      <c r="W15" s="83"/>
      <c r="X15" s="55"/>
      <c r="Y15" s="86"/>
      <c r="Z15" s="83"/>
      <c r="AA15" s="55"/>
      <c r="AB15" s="86"/>
      <c r="AC15" s="83"/>
      <c r="AD15" s="55"/>
      <c r="AE15" s="86"/>
      <c r="AF15" s="83"/>
      <c r="AG15" s="55"/>
      <c r="AH15" s="97"/>
      <c r="AI15" s="88">
        <v>95</v>
      </c>
      <c r="AJ15" s="89">
        <v>4</v>
      </c>
      <c r="AK15" s="98">
        <v>450</v>
      </c>
      <c r="AL15" s="32"/>
      <c r="AM15" s="52">
        <f t="shared" si="9"/>
        <v>4</v>
      </c>
      <c r="AN15" s="52">
        <f t="shared" si="0"/>
        <v>500</v>
      </c>
      <c r="AO15" s="52">
        <f t="shared" si="1"/>
        <v>0</v>
      </c>
      <c r="AP15" s="52">
        <f t="shared" si="2"/>
        <v>200</v>
      </c>
      <c r="AQ15" s="52">
        <f t="shared" si="3"/>
        <v>0</v>
      </c>
      <c r="AR15" s="52">
        <f t="shared" si="4"/>
        <v>500</v>
      </c>
      <c r="AS15" s="52">
        <f t="shared" si="5"/>
        <v>0</v>
      </c>
      <c r="AT15" s="52">
        <f t="shared" si="6"/>
        <v>0</v>
      </c>
      <c r="AU15" s="52">
        <f t="shared" si="7"/>
        <v>0</v>
      </c>
      <c r="AV15" s="52">
        <f t="shared" si="8"/>
        <v>0</v>
      </c>
      <c r="AW15" s="52">
        <f t="shared" si="10"/>
        <v>450</v>
      </c>
      <c r="AX15"/>
      <c r="AY15"/>
      <c r="AZ15"/>
      <c r="BA15"/>
      <c r="BB15"/>
      <c r="BC15"/>
      <c r="BD15"/>
      <c r="BE15"/>
    </row>
    <row r="16" spans="1:57" s="27" customFormat="1" x14ac:dyDescent="0.25">
      <c r="A16" s="75">
        <f>RANK(G16,G$10:G$100)</f>
        <v>7</v>
      </c>
      <c r="B16" s="59">
        <f>COUNT(I16,L16,O16,R16,U16,X16,AA16,AD16,AG16,AJ16)</f>
        <v>10</v>
      </c>
      <c r="C16" s="80" t="s">
        <v>36</v>
      </c>
      <c r="D16" s="39" t="s">
        <v>14</v>
      </c>
      <c r="E16" s="43" t="s">
        <v>19</v>
      </c>
      <c r="F16" s="45">
        <f>LARGE(AN16:AW16,1)+LARGE(AN16:AW16,2)+LARGE(AN16:AW16,3)+LARGE(AN16:AW16,4)+LARGE(AN16:AW16,5)+LARGE(AN16:AW16,6)</f>
        <v>1635</v>
      </c>
      <c r="G16" s="63">
        <f>F16/G$9</f>
        <v>272.5</v>
      </c>
      <c r="H16" s="100">
        <v>213</v>
      </c>
      <c r="I16" s="81">
        <v>11</v>
      </c>
      <c r="J16" s="82">
        <v>150</v>
      </c>
      <c r="K16" s="83">
        <v>105</v>
      </c>
      <c r="L16" s="55">
        <v>11</v>
      </c>
      <c r="M16" s="84">
        <v>75</v>
      </c>
      <c r="N16" s="85">
        <v>111</v>
      </c>
      <c r="O16" s="85">
        <v>7</v>
      </c>
      <c r="P16" s="85">
        <v>105</v>
      </c>
      <c r="Q16" s="83">
        <v>123</v>
      </c>
      <c r="R16" s="55">
        <v>9</v>
      </c>
      <c r="S16" s="55">
        <v>90</v>
      </c>
      <c r="T16" s="83">
        <v>201</v>
      </c>
      <c r="U16" s="55">
        <v>8</v>
      </c>
      <c r="V16" s="86">
        <v>200</v>
      </c>
      <c r="W16" s="83">
        <v>331</v>
      </c>
      <c r="X16" s="55">
        <v>7</v>
      </c>
      <c r="Y16" s="55">
        <v>275</v>
      </c>
      <c r="Z16" s="83">
        <v>357</v>
      </c>
      <c r="AA16" s="55">
        <v>7</v>
      </c>
      <c r="AB16" s="86">
        <v>350</v>
      </c>
      <c r="AC16" s="83">
        <v>107</v>
      </c>
      <c r="AD16" s="55">
        <v>6</v>
      </c>
      <c r="AE16" s="86">
        <v>110</v>
      </c>
      <c r="AF16" s="83">
        <v>104</v>
      </c>
      <c r="AG16" s="55">
        <v>7</v>
      </c>
      <c r="AH16" s="87">
        <v>110</v>
      </c>
      <c r="AI16" s="88">
        <v>97</v>
      </c>
      <c r="AJ16" s="89">
        <v>3</v>
      </c>
      <c r="AK16" s="90">
        <v>550</v>
      </c>
      <c r="AL16" s="32"/>
      <c r="AM16" s="52">
        <f t="shared" si="9"/>
        <v>10</v>
      </c>
      <c r="AN16" s="52">
        <f t="shared" si="0"/>
        <v>150</v>
      </c>
      <c r="AO16" s="52">
        <f t="shared" si="1"/>
        <v>75</v>
      </c>
      <c r="AP16" s="52">
        <f t="shared" si="2"/>
        <v>105</v>
      </c>
      <c r="AQ16" s="52">
        <f t="shared" si="3"/>
        <v>90</v>
      </c>
      <c r="AR16" s="52">
        <f t="shared" si="4"/>
        <v>200</v>
      </c>
      <c r="AS16" s="52">
        <f t="shared" si="5"/>
        <v>275</v>
      </c>
      <c r="AT16" s="52">
        <f t="shared" si="6"/>
        <v>350</v>
      </c>
      <c r="AU16" s="52">
        <f t="shared" si="7"/>
        <v>110</v>
      </c>
      <c r="AV16" s="52">
        <f t="shared" si="8"/>
        <v>110</v>
      </c>
      <c r="AW16" s="52">
        <f t="shared" si="10"/>
        <v>550</v>
      </c>
      <c r="AX16"/>
      <c r="AY16"/>
      <c r="AZ16"/>
      <c r="BA16"/>
      <c r="BB16"/>
      <c r="BC16"/>
      <c r="BD16"/>
      <c r="BE16"/>
    </row>
    <row r="17" spans="1:57" s="27" customFormat="1" x14ac:dyDescent="0.25">
      <c r="A17" s="75">
        <f>RANK(G17,G$10:G$100)</f>
        <v>8</v>
      </c>
      <c r="B17" s="59">
        <f>COUNT(I17,L17,O17,R17,U17,X17,AA17,AD17,AG17,AJ17)</f>
        <v>6</v>
      </c>
      <c r="C17" s="39" t="s">
        <v>75</v>
      </c>
      <c r="D17" s="39" t="s">
        <v>17</v>
      </c>
      <c r="E17" s="43" t="s">
        <v>19</v>
      </c>
      <c r="F17" s="45">
        <f>LARGE(AN17:AW17,1)+LARGE(AN17:AW17,2)+LARGE(AN17:AW17,3)+LARGE(AN17:AW17,4)+LARGE(AN17:AW17,5)+LARGE(AN17:AW17,6)</f>
        <v>1582.5</v>
      </c>
      <c r="G17" s="63">
        <f>F17/G$9</f>
        <v>263.75</v>
      </c>
      <c r="H17" s="100"/>
      <c r="I17" s="81"/>
      <c r="J17" s="82"/>
      <c r="K17" s="83">
        <v>99</v>
      </c>
      <c r="L17" s="55">
        <v>9</v>
      </c>
      <c r="M17" s="84">
        <v>90</v>
      </c>
      <c r="N17" s="85">
        <v>111</v>
      </c>
      <c r="O17" s="85">
        <v>7</v>
      </c>
      <c r="P17" s="85">
        <v>105</v>
      </c>
      <c r="Q17" s="83"/>
      <c r="R17" s="55"/>
      <c r="S17" s="55"/>
      <c r="T17" s="83">
        <v>191</v>
      </c>
      <c r="U17" s="55">
        <v>4</v>
      </c>
      <c r="V17" s="86">
        <v>337.5</v>
      </c>
      <c r="W17" s="83">
        <v>333</v>
      </c>
      <c r="X17" s="55">
        <v>8</v>
      </c>
      <c r="Y17" s="55">
        <v>250</v>
      </c>
      <c r="Z17" s="83">
        <v>337</v>
      </c>
      <c r="AA17" s="55">
        <v>4</v>
      </c>
      <c r="AB17" s="86">
        <v>500</v>
      </c>
      <c r="AC17" s="83"/>
      <c r="AD17" s="55"/>
      <c r="AE17" s="86"/>
      <c r="AF17" s="83">
        <v>101</v>
      </c>
      <c r="AG17" s="55">
        <v>3</v>
      </c>
      <c r="AH17" s="87">
        <v>300</v>
      </c>
      <c r="AI17" s="88"/>
      <c r="AJ17" s="89"/>
      <c r="AK17" s="90"/>
      <c r="AL17" s="32"/>
      <c r="AM17" s="52">
        <f t="shared" si="9"/>
        <v>6</v>
      </c>
      <c r="AN17" s="52">
        <f t="shared" si="0"/>
        <v>0</v>
      </c>
      <c r="AO17" s="52">
        <f t="shared" si="1"/>
        <v>90</v>
      </c>
      <c r="AP17" s="52">
        <f t="shared" si="2"/>
        <v>105</v>
      </c>
      <c r="AQ17" s="52">
        <f t="shared" si="3"/>
        <v>0</v>
      </c>
      <c r="AR17" s="52">
        <f t="shared" si="4"/>
        <v>337.5</v>
      </c>
      <c r="AS17" s="52">
        <f t="shared" si="5"/>
        <v>250</v>
      </c>
      <c r="AT17" s="52">
        <f t="shared" si="6"/>
        <v>500</v>
      </c>
      <c r="AU17" s="52">
        <f t="shared" si="7"/>
        <v>0</v>
      </c>
      <c r="AV17" s="52">
        <f t="shared" si="8"/>
        <v>300</v>
      </c>
      <c r="AW17" s="52">
        <f t="shared" si="10"/>
        <v>0</v>
      </c>
      <c r="AX17"/>
      <c r="AY17"/>
      <c r="AZ17"/>
      <c r="BA17"/>
      <c r="BB17"/>
      <c r="BC17"/>
      <c r="BD17"/>
      <c r="BE17"/>
    </row>
    <row r="18" spans="1:57" s="27" customFormat="1" x14ac:dyDescent="0.25">
      <c r="A18" s="75">
        <f>RANK(G18,G$10:G$100)</f>
        <v>9</v>
      </c>
      <c r="B18" s="59">
        <f>COUNT(I18,L18,O18,R18,U18,X18,AA18,AD18,AG18,AJ18)</f>
        <v>5</v>
      </c>
      <c r="C18" s="80" t="s">
        <v>50</v>
      </c>
      <c r="D18" s="39" t="s">
        <v>16</v>
      </c>
      <c r="E18" s="43" t="s">
        <v>19</v>
      </c>
      <c r="F18" s="45">
        <f>LARGE(AN18:AW18,1)+LARGE(AN18:AW18,2)+LARGE(AN18:AW18,3)+LARGE(AN18:AW18,4)+LARGE(AN18:AW18,5)+LARGE(AN18:AW18,6)</f>
        <v>1450</v>
      </c>
      <c r="G18" s="63">
        <f>F18/G$9</f>
        <v>241.66666666666666</v>
      </c>
      <c r="H18" s="100">
        <v>214</v>
      </c>
      <c r="I18" s="81">
        <v>12</v>
      </c>
      <c r="J18" s="82">
        <v>140</v>
      </c>
      <c r="K18" s="83"/>
      <c r="L18" s="55"/>
      <c r="M18" s="84"/>
      <c r="N18" s="85"/>
      <c r="O18" s="85"/>
      <c r="P18" s="85"/>
      <c r="Q18" s="83">
        <v>114</v>
      </c>
      <c r="R18" s="55">
        <v>6</v>
      </c>
      <c r="S18" s="55">
        <v>120</v>
      </c>
      <c r="T18" s="83"/>
      <c r="U18" s="55"/>
      <c r="V18" s="86"/>
      <c r="W18" s="83"/>
      <c r="X18" s="55"/>
      <c r="Y18" s="55"/>
      <c r="Z18" s="83">
        <v>329</v>
      </c>
      <c r="AA18" s="55">
        <v>3</v>
      </c>
      <c r="AB18" s="86">
        <v>600</v>
      </c>
      <c r="AC18" s="83">
        <v>98</v>
      </c>
      <c r="AD18" s="55">
        <v>2</v>
      </c>
      <c r="AE18" s="86">
        <v>450</v>
      </c>
      <c r="AF18" s="83">
        <v>102</v>
      </c>
      <c r="AG18" s="55">
        <v>5</v>
      </c>
      <c r="AH18" s="87">
        <v>140</v>
      </c>
      <c r="AI18" s="88"/>
      <c r="AJ18" s="89"/>
      <c r="AK18" s="90"/>
      <c r="AL18" s="32"/>
      <c r="AM18" s="52">
        <f t="shared" si="9"/>
        <v>5</v>
      </c>
      <c r="AN18" s="52">
        <f t="shared" si="0"/>
        <v>140</v>
      </c>
      <c r="AO18" s="52">
        <f t="shared" si="1"/>
        <v>0</v>
      </c>
      <c r="AP18" s="52">
        <f t="shared" si="2"/>
        <v>0</v>
      </c>
      <c r="AQ18" s="52">
        <f t="shared" si="3"/>
        <v>120</v>
      </c>
      <c r="AR18" s="52">
        <f t="shared" si="4"/>
        <v>0</v>
      </c>
      <c r="AS18" s="52">
        <f t="shared" si="5"/>
        <v>0</v>
      </c>
      <c r="AT18" s="52">
        <f t="shared" si="6"/>
        <v>600</v>
      </c>
      <c r="AU18" s="52">
        <f t="shared" si="7"/>
        <v>450</v>
      </c>
      <c r="AV18" s="52">
        <f t="shared" si="8"/>
        <v>140</v>
      </c>
      <c r="AW18" s="52">
        <f t="shared" si="10"/>
        <v>0</v>
      </c>
      <c r="AX18"/>
      <c r="AY18"/>
      <c r="AZ18"/>
      <c r="BA18"/>
      <c r="BB18"/>
      <c r="BC18"/>
      <c r="BD18"/>
      <c r="BE18"/>
    </row>
    <row r="19" spans="1:57" s="27" customFormat="1" ht="15" customHeight="1" x14ac:dyDescent="0.25">
      <c r="A19" s="75">
        <f>RANK(G19,G$10:G$100)</f>
        <v>10</v>
      </c>
      <c r="B19" s="59">
        <f>COUNT(I19,L19,O19,R19,U19,X19,AA19,AD19,AG19,AJ19)</f>
        <v>4</v>
      </c>
      <c r="C19" s="80" t="s">
        <v>76</v>
      </c>
      <c r="D19" s="39" t="s">
        <v>16</v>
      </c>
      <c r="E19" s="43" t="s">
        <v>19</v>
      </c>
      <c r="F19" s="45">
        <f>LARGE(AN19:AW19,1)+LARGE(AN19:AW19,2)+LARGE(AN19:AW19,3)+LARGE(AN19:AW19,4)+LARGE(AN19:AW19,5)+LARGE(AN19:AW19,6)</f>
        <v>1285</v>
      </c>
      <c r="G19" s="63">
        <f>F19/G$9</f>
        <v>214.16666666666666</v>
      </c>
      <c r="H19" s="100">
        <v>203</v>
      </c>
      <c r="I19" s="81">
        <v>7</v>
      </c>
      <c r="J19" s="82">
        <v>220</v>
      </c>
      <c r="K19" s="83"/>
      <c r="L19" s="55"/>
      <c r="M19" s="84"/>
      <c r="N19" s="85">
        <v>94</v>
      </c>
      <c r="O19" s="85">
        <v>1</v>
      </c>
      <c r="P19" s="85">
        <v>500</v>
      </c>
      <c r="Q19" s="83"/>
      <c r="R19" s="55"/>
      <c r="S19" s="55"/>
      <c r="T19" s="83">
        <v>213</v>
      </c>
      <c r="U19" s="55">
        <v>14</v>
      </c>
      <c r="V19" s="86">
        <v>115</v>
      </c>
      <c r="W19" s="83">
        <v>304</v>
      </c>
      <c r="X19" s="55">
        <v>4</v>
      </c>
      <c r="Y19" s="55">
        <v>450</v>
      </c>
      <c r="Z19" s="83"/>
      <c r="AA19" s="55"/>
      <c r="AB19" s="86"/>
      <c r="AC19" s="83"/>
      <c r="AD19" s="55"/>
      <c r="AE19" s="86"/>
      <c r="AF19" s="83"/>
      <c r="AG19" s="55"/>
      <c r="AH19" s="87"/>
      <c r="AI19" s="88"/>
      <c r="AJ19" s="89"/>
      <c r="AK19" s="90"/>
      <c r="AL19" s="32"/>
      <c r="AM19" s="52">
        <f t="shared" si="9"/>
        <v>4</v>
      </c>
      <c r="AN19" s="52">
        <f t="shared" si="0"/>
        <v>220</v>
      </c>
      <c r="AO19" s="52">
        <f t="shared" si="1"/>
        <v>0</v>
      </c>
      <c r="AP19" s="52">
        <f t="shared" si="2"/>
        <v>500</v>
      </c>
      <c r="AQ19" s="52">
        <f t="shared" si="3"/>
        <v>0</v>
      </c>
      <c r="AR19" s="52">
        <f t="shared" si="4"/>
        <v>115</v>
      </c>
      <c r="AS19" s="52">
        <f t="shared" si="5"/>
        <v>450</v>
      </c>
      <c r="AT19" s="52">
        <f t="shared" si="6"/>
        <v>0</v>
      </c>
      <c r="AU19" s="52">
        <f t="shared" si="7"/>
        <v>0</v>
      </c>
      <c r="AV19" s="52">
        <f t="shared" si="8"/>
        <v>0</v>
      </c>
      <c r="AW19" s="52">
        <f t="shared" si="10"/>
        <v>0</v>
      </c>
      <c r="AX19"/>
      <c r="AY19"/>
      <c r="AZ19"/>
      <c r="BA19"/>
      <c r="BB19"/>
      <c r="BC19"/>
      <c r="BD19"/>
      <c r="BE19"/>
    </row>
    <row r="20" spans="1:57" s="27" customFormat="1" x14ac:dyDescent="0.25">
      <c r="A20" s="75">
        <f>RANK(G20,G$10:G$100)</f>
        <v>11</v>
      </c>
      <c r="B20" s="59">
        <f>COUNT(I20,L20,O20,R20,U20,X20,AA20,AD20,AG20,AJ20)</f>
        <v>5</v>
      </c>
      <c r="C20" s="80" t="s">
        <v>90</v>
      </c>
      <c r="D20" s="39" t="s">
        <v>17</v>
      </c>
      <c r="E20" s="43" t="s">
        <v>19</v>
      </c>
      <c r="F20" s="45">
        <f>LARGE(AN20:AW20,1)+LARGE(AN20:AW20,2)+LARGE(AN20:AW20,3)+LARGE(AN20:AW20,4)+LARGE(AN20:AW20,5)+LARGE(AN20:AW20,6)</f>
        <v>1177.5</v>
      </c>
      <c r="G20" s="63">
        <f>F20/G$9</f>
        <v>196.25</v>
      </c>
      <c r="H20" s="100">
        <v>227</v>
      </c>
      <c r="I20" s="81">
        <v>15</v>
      </c>
      <c r="J20" s="82">
        <v>105</v>
      </c>
      <c r="K20" s="83">
        <v>119</v>
      </c>
      <c r="L20" s="55">
        <v>16</v>
      </c>
      <c r="M20" s="84">
        <v>47.5</v>
      </c>
      <c r="N20" s="85">
        <v>117</v>
      </c>
      <c r="O20" s="85">
        <v>13</v>
      </c>
      <c r="P20" s="85">
        <v>60</v>
      </c>
      <c r="Q20" s="83"/>
      <c r="R20" s="55"/>
      <c r="S20" s="55"/>
      <c r="T20" s="83">
        <v>213</v>
      </c>
      <c r="U20" s="55">
        <v>14</v>
      </c>
      <c r="V20" s="86">
        <v>115</v>
      </c>
      <c r="W20" s="83"/>
      <c r="X20" s="55"/>
      <c r="Y20" s="55"/>
      <c r="Z20" s="83"/>
      <c r="AA20" s="55"/>
      <c r="AB20" s="86"/>
      <c r="AC20" s="83"/>
      <c r="AD20" s="55"/>
      <c r="AE20" s="86"/>
      <c r="AF20" s="83"/>
      <c r="AG20" s="55"/>
      <c r="AH20" s="87"/>
      <c r="AI20" s="88">
        <v>92</v>
      </c>
      <c r="AJ20" s="89">
        <v>1</v>
      </c>
      <c r="AK20" s="90">
        <v>850</v>
      </c>
      <c r="AL20" s="32"/>
      <c r="AM20" s="52">
        <f t="shared" si="9"/>
        <v>5</v>
      </c>
      <c r="AN20" s="52">
        <f t="shared" si="0"/>
        <v>105</v>
      </c>
      <c r="AO20" s="52">
        <f t="shared" si="1"/>
        <v>47.5</v>
      </c>
      <c r="AP20" s="52">
        <f t="shared" si="2"/>
        <v>60</v>
      </c>
      <c r="AQ20" s="52">
        <f t="shared" si="3"/>
        <v>0</v>
      </c>
      <c r="AR20" s="52">
        <f t="shared" si="4"/>
        <v>115</v>
      </c>
      <c r="AS20" s="52">
        <f t="shared" si="5"/>
        <v>0</v>
      </c>
      <c r="AT20" s="52">
        <f t="shared" si="6"/>
        <v>0</v>
      </c>
      <c r="AU20" s="52">
        <f t="shared" si="7"/>
        <v>0</v>
      </c>
      <c r="AV20" s="52">
        <f t="shared" si="8"/>
        <v>0</v>
      </c>
      <c r="AW20" s="52">
        <f t="shared" si="10"/>
        <v>850</v>
      </c>
      <c r="AX20"/>
      <c r="AY20"/>
      <c r="AZ20"/>
      <c r="BA20"/>
      <c r="BB20"/>
      <c r="BC20"/>
      <c r="BD20"/>
      <c r="BE20"/>
    </row>
    <row r="21" spans="1:57" s="27" customFormat="1" ht="15" customHeight="1" x14ac:dyDescent="0.25">
      <c r="A21" s="75">
        <f>RANK(G21,G$10:G$100)</f>
        <v>12</v>
      </c>
      <c r="B21" s="59">
        <f>COUNT(I21,L21,O21,R21,U21,X21,AA21,AD21,AG21,AJ21)</f>
        <v>6</v>
      </c>
      <c r="C21" s="80" t="s">
        <v>35</v>
      </c>
      <c r="D21" s="39" t="s">
        <v>15</v>
      </c>
      <c r="E21" s="43" t="s">
        <v>19</v>
      </c>
      <c r="F21" s="45">
        <f>LARGE(AN21:AW21,1)+LARGE(AN21:AW21,2)+LARGE(AN21:AW21,3)+LARGE(AN21:AW21,4)+LARGE(AN21:AW21,5)+LARGE(AN21:AW21,6)</f>
        <v>1172.5</v>
      </c>
      <c r="G21" s="63">
        <f>F21/G$9</f>
        <v>195.41666666666666</v>
      </c>
      <c r="H21" s="100">
        <v>207</v>
      </c>
      <c r="I21" s="81">
        <v>10</v>
      </c>
      <c r="J21" s="82">
        <v>160</v>
      </c>
      <c r="K21" s="83">
        <v>98</v>
      </c>
      <c r="L21" s="55">
        <v>7</v>
      </c>
      <c r="M21" s="84">
        <v>105</v>
      </c>
      <c r="N21" s="85"/>
      <c r="O21" s="85"/>
      <c r="P21" s="85"/>
      <c r="Q21" s="83">
        <v>115</v>
      </c>
      <c r="R21" s="55">
        <v>7</v>
      </c>
      <c r="S21" s="55">
        <v>110</v>
      </c>
      <c r="T21" s="83">
        <v>191</v>
      </c>
      <c r="U21" s="55">
        <v>4</v>
      </c>
      <c r="V21" s="86">
        <v>337.5</v>
      </c>
      <c r="W21" s="83"/>
      <c r="X21" s="55"/>
      <c r="Y21" s="55"/>
      <c r="Z21" s="83"/>
      <c r="AA21" s="55"/>
      <c r="AB21" s="86"/>
      <c r="AC21" s="83">
        <v>105</v>
      </c>
      <c r="AD21" s="55">
        <v>5</v>
      </c>
      <c r="AE21" s="86">
        <v>160</v>
      </c>
      <c r="AF21" s="83"/>
      <c r="AG21" s="55"/>
      <c r="AH21" s="87"/>
      <c r="AI21" s="88">
        <v>96</v>
      </c>
      <c r="AJ21" s="89">
        <v>6</v>
      </c>
      <c r="AK21" s="90">
        <v>300</v>
      </c>
      <c r="AL21" s="32"/>
      <c r="AM21" s="52">
        <f t="shared" si="9"/>
        <v>6</v>
      </c>
      <c r="AN21" s="52">
        <f t="shared" si="0"/>
        <v>160</v>
      </c>
      <c r="AO21" s="52">
        <f t="shared" si="1"/>
        <v>105</v>
      </c>
      <c r="AP21" s="52">
        <f t="shared" si="2"/>
        <v>0</v>
      </c>
      <c r="AQ21" s="52">
        <f t="shared" si="3"/>
        <v>110</v>
      </c>
      <c r="AR21" s="52">
        <f t="shared" si="4"/>
        <v>337.5</v>
      </c>
      <c r="AS21" s="52">
        <f t="shared" si="5"/>
        <v>0</v>
      </c>
      <c r="AT21" s="52">
        <f t="shared" si="6"/>
        <v>0</v>
      </c>
      <c r="AU21" s="52">
        <f t="shared" si="7"/>
        <v>160</v>
      </c>
      <c r="AV21" s="52">
        <f t="shared" si="8"/>
        <v>0</v>
      </c>
      <c r="AW21" s="52">
        <f t="shared" si="10"/>
        <v>300</v>
      </c>
      <c r="AX21"/>
      <c r="AY21"/>
      <c r="AZ21"/>
      <c r="BA21"/>
      <c r="BB21"/>
      <c r="BC21"/>
      <c r="BD21"/>
      <c r="BE21"/>
    </row>
    <row r="22" spans="1:57" s="27" customFormat="1" x14ac:dyDescent="0.25">
      <c r="A22" s="75">
        <f>RANK(G22,G$10:G$100)</f>
        <v>13</v>
      </c>
      <c r="B22" s="59">
        <f>COUNT(I22,L22,O22,R22,U22,X22,AA22,AD22,AG22,AJ22)</f>
        <v>5</v>
      </c>
      <c r="C22" s="80" t="s">
        <v>53</v>
      </c>
      <c r="D22" s="39" t="s">
        <v>14</v>
      </c>
      <c r="E22" s="43" t="s">
        <v>19</v>
      </c>
      <c r="F22" s="45">
        <f>LARGE(AN22:AW22,1)+LARGE(AN22:AW22,2)+LARGE(AN22:AW22,3)+LARGE(AN22:AW22,4)+LARGE(AN22:AW22,5)+LARGE(AN22:AW22,6)</f>
        <v>1170</v>
      </c>
      <c r="G22" s="63">
        <f>F22/G$9</f>
        <v>195</v>
      </c>
      <c r="H22" s="100"/>
      <c r="I22" s="81"/>
      <c r="J22" s="82"/>
      <c r="K22" s="83"/>
      <c r="L22" s="55"/>
      <c r="M22" s="84"/>
      <c r="N22" s="85">
        <v>117</v>
      </c>
      <c r="O22" s="85">
        <v>13</v>
      </c>
      <c r="P22" s="85">
        <v>60</v>
      </c>
      <c r="Q22" s="83">
        <v>106</v>
      </c>
      <c r="R22" s="55">
        <v>4</v>
      </c>
      <c r="S22" s="55">
        <v>200</v>
      </c>
      <c r="T22" s="83"/>
      <c r="U22" s="55"/>
      <c r="V22" s="55"/>
      <c r="W22" s="83">
        <v>329</v>
      </c>
      <c r="X22" s="55">
        <v>6</v>
      </c>
      <c r="Y22" s="55">
        <v>300</v>
      </c>
      <c r="Z22" s="83"/>
      <c r="AA22" s="55"/>
      <c r="AB22" s="55"/>
      <c r="AC22" s="83">
        <v>107</v>
      </c>
      <c r="AD22" s="55">
        <v>6</v>
      </c>
      <c r="AE22" s="55">
        <v>110</v>
      </c>
      <c r="AF22" s="83">
        <v>96</v>
      </c>
      <c r="AG22" s="55">
        <v>1</v>
      </c>
      <c r="AH22" s="87">
        <v>500</v>
      </c>
      <c r="AI22" s="88"/>
      <c r="AJ22" s="89"/>
      <c r="AK22" s="90"/>
      <c r="AL22" s="32"/>
      <c r="AM22" s="52">
        <f t="shared" si="9"/>
        <v>5</v>
      </c>
      <c r="AN22" s="52">
        <f t="shared" si="0"/>
        <v>0</v>
      </c>
      <c r="AO22" s="52">
        <f t="shared" si="1"/>
        <v>0</v>
      </c>
      <c r="AP22" s="52">
        <f t="shared" si="2"/>
        <v>60</v>
      </c>
      <c r="AQ22" s="52">
        <f t="shared" si="3"/>
        <v>200</v>
      </c>
      <c r="AR22" s="52">
        <f t="shared" si="4"/>
        <v>0</v>
      </c>
      <c r="AS22" s="52">
        <f t="shared" si="5"/>
        <v>300</v>
      </c>
      <c r="AT22" s="52">
        <f t="shared" si="6"/>
        <v>0</v>
      </c>
      <c r="AU22" s="52">
        <f t="shared" si="7"/>
        <v>110</v>
      </c>
      <c r="AV22" s="52">
        <f t="shared" si="8"/>
        <v>500</v>
      </c>
      <c r="AW22" s="52">
        <f t="shared" si="10"/>
        <v>0</v>
      </c>
      <c r="AX22"/>
      <c r="AY22"/>
      <c r="AZ22"/>
      <c r="BA22"/>
      <c r="BB22"/>
      <c r="BC22"/>
      <c r="BD22"/>
      <c r="BE22"/>
    </row>
    <row r="23" spans="1:57" s="27" customFormat="1" x14ac:dyDescent="0.25">
      <c r="A23" s="75">
        <f>RANK(G23,G$10:G$100)</f>
        <v>14</v>
      </c>
      <c r="B23" s="59">
        <f>COUNT(I23,L23,O23,R23,U23,X23,AA23,AD23,AG23,AJ23)</f>
        <v>3</v>
      </c>
      <c r="C23" s="80" t="s">
        <v>51</v>
      </c>
      <c r="D23" s="39" t="s">
        <v>16</v>
      </c>
      <c r="E23" s="43" t="s">
        <v>19</v>
      </c>
      <c r="F23" s="45">
        <f>LARGE(AN23:AW23,1)+LARGE(AN23:AW23,2)+LARGE(AN23:AW23,3)+LARGE(AN23:AW23,4)+LARGE(AN23:AW23,5)+LARGE(AN23:AW23,6)</f>
        <v>947.5</v>
      </c>
      <c r="G23" s="63">
        <f>F23/G$9</f>
        <v>157.91666666666666</v>
      </c>
      <c r="H23" s="100"/>
      <c r="I23" s="81"/>
      <c r="J23" s="82"/>
      <c r="K23" s="83"/>
      <c r="L23" s="55"/>
      <c r="M23" s="84"/>
      <c r="N23" s="85">
        <v>114</v>
      </c>
      <c r="O23" s="85">
        <v>11</v>
      </c>
      <c r="P23" s="85">
        <v>72.5</v>
      </c>
      <c r="Q23" s="83">
        <v>105</v>
      </c>
      <c r="R23" s="55">
        <v>2</v>
      </c>
      <c r="S23" s="55">
        <v>425</v>
      </c>
      <c r="T23" s="83"/>
      <c r="U23" s="55"/>
      <c r="V23" s="86"/>
      <c r="W23" s="83"/>
      <c r="X23" s="55"/>
      <c r="Y23" s="55"/>
      <c r="Z23" s="83">
        <v>339</v>
      </c>
      <c r="AA23" s="55">
        <v>5</v>
      </c>
      <c r="AB23" s="86">
        <v>450</v>
      </c>
      <c r="AC23" s="83"/>
      <c r="AD23" s="55"/>
      <c r="AE23" s="86"/>
      <c r="AF23" s="83"/>
      <c r="AG23" s="55"/>
      <c r="AH23" s="87"/>
      <c r="AI23" s="88"/>
      <c r="AJ23" s="89"/>
      <c r="AK23" s="90"/>
      <c r="AL23" s="32"/>
      <c r="AM23" s="52">
        <f t="shared" si="9"/>
        <v>3</v>
      </c>
      <c r="AN23" s="52">
        <f t="shared" si="0"/>
        <v>0</v>
      </c>
      <c r="AO23" s="52">
        <f t="shared" si="1"/>
        <v>0</v>
      </c>
      <c r="AP23" s="52">
        <f t="shared" si="2"/>
        <v>72.5</v>
      </c>
      <c r="AQ23" s="52">
        <f t="shared" si="3"/>
        <v>425</v>
      </c>
      <c r="AR23" s="52">
        <f t="shared" si="4"/>
        <v>0</v>
      </c>
      <c r="AS23" s="52">
        <f t="shared" si="5"/>
        <v>0</v>
      </c>
      <c r="AT23" s="52">
        <f t="shared" si="6"/>
        <v>450</v>
      </c>
      <c r="AU23" s="52">
        <f t="shared" si="7"/>
        <v>0</v>
      </c>
      <c r="AV23" s="52">
        <f t="shared" si="8"/>
        <v>0</v>
      </c>
      <c r="AW23" s="52">
        <f t="shared" si="10"/>
        <v>0</v>
      </c>
      <c r="AX23" s="73"/>
      <c r="AY23" s="73"/>
      <c r="AZ23" s="73"/>
      <c r="BA23" s="73"/>
      <c r="BB23" s="73"/>
      <c r="BC23" s="73"/>
      <c r="BD23" s="73"/>
      <c r="BE23" s="73"/>
    </row>
    <row r="24" spans="1:57" s="27" customFormat="1" x14ac:dyDescent="0.25">
      <c r="A24" s="75">
        <f>RANK(G24,G$10:G$100)</f>
        <v>15</v>
      </c>
      <c r="B24" s="59">
        <f>COUNT(I24,L24,O24,R24,U24,X24,AA24,AD24,AG24,AJ24)</f>
        <v>3</v>
      </c>
      <c r="C24" s="80" t="s">
        <v>92</v>
      </c>
      <c r="D24" s="39" t="s">
        <v>17</v>
      </c>
      <c r="E24" s="43" t="s">
        <v>19</v>
      </c>
      <c r="F24" s="45">
        <f>LARGE(AN24:AW24,1)+LARGE(AN24:AW24,2)+LARGE(AN24:AW24,3)+LARGE(AN24:AW24,4)+LARGE(AN24:AW24,5)+LARGE(AN24:AW24,6)</f>
        <v>920</v>
      </c>
      <c r="G24" s="63">
        <f>F24/G$9</f>
        <v>153.33333333333334</v>
      </c>
      <c r="H24" s="100"/>
      <c r="I24" s="81"/>
      <c r="J24" s="82"/>
      <c r="K24" s="83">
        <v>93</v>
      </c>
      <c r="L24" s="55">
        <v>3</v>
      </c>
      <c r="M24" s="84">
        <v>300</v>
      </c>
      <c r="N24" s="85">
        <v>104</v>
      </c>
      <c r="O24" s="85">
        <v>3</v>
      </c>
      <c r="P24" s="85">
        <v>400</v>
      </c>
      <c r="Q24" s="83"/>
      <c r="R24" s="55"/>
      <c r="S24" s="55"/>
      <c r="T24" s="83">
        <v>198</v>
      </c>
      <c r="U24" s="55">
        <v>7</v>
      </c>
      <c r="V24" s="86">
        <v>220</v>
      </c>
      <c r="W24" s="83"/>
      <c r="X24" s="55"/>
      <c r="Y24" s="55"/>
      <c r="Z24" s="83"/>
      <c r="AA24" s="55"/>
      <c r="AB24" s="86"/>
      <c r="AC24" s="83"/>
      <c r="AD24" s="55"/>
      <c r="AE24" s="86"/>
      <c r="AF24" s="83"/>
      <c r="AG24" s="55"/>
      <c r="AH24" s="87"/>
      <c r="AI24" s="88"/>
      <c r="AJ24" s="89"/>
      <c r="AK24" s="90"/>
      <c r="AL24" s="32"/>
      <c r="AM24" s="52">
        <f t="shared" si="9"/>
        <v>3</v>
      </c>
      <c r="AN24" s="52">
        <f t="shared" si="0"/>
        <v>0</v>
      </c>
      <c r="AO24" s="52">
        <f t="shared" si="1"/>
        <v>300</v>
      </c>
      <c r="AP24" s="52">
        <f t="shared" si="2"/>
        <v>400</v>
      </c>
      <c r="AQ24" s="52">
        <f t="shared" si="3"/>
        <v>0</v>
      </c>
      <c r="AR24" s="52">
        <f t="shared" si="4"/>
        <v>220</v>
      </c>
      <c r="AS24" s="52">
        <f t="shared" si="5"/>
        <v>0</v>
      </c>
      <c r="AT24" s="52">
        <f t="shared" si="6"/>
        <v>0</v>
      </c>
      <c r="AU24" s="52">
        <f t="shared" si="7"/>
        <v>0</v>
      </c>
      <c r="AV24" s="52">
        <f t="shared" si="8"/>
        <v>0</v>
      </c>
      <c r="AW24" s="52">
        <f t="shared" si="10"/>
        <v>0</v>
      </c>
      <c r="AX24"/>
      <c r="AY24"/>
      <c r="AZ24"/>
      <c r="BA24"/>
      <c r="BB24"/>
      <c r="BC24"/>
      <c r="BD24"/>
      <c r="BE24"/>
    </row>
    <row r="25" spans="1:57" s="27" customFormat="1" x14ac:dyDescent="0.25">
      <c r="A25" s="75">
        <f>RANK(G25,G$10:G$100)</f>
        <v>16</v>
      </c>
      <c r="B25" s="59">
        <f>COUNT(I25,L25,O25,R25,U25,X25,AA25,AD25,AG25,AJ25)</f>
        <v>2</v>
      </c>
      <c r="C25" s="80" t="s">
        <v>61</v>
      </c>
      <c r="D25" s="39" t="s">
        <v>17</v>
      </c>
      <c r="E25" s="43" t="s">
        <v>60</v>
      </c>
      <c r="F25" s="45">
        <f>LARGE(AN25:AW25,1)+LARGE(AN25:AW25,2)+LARGE(AN25:AW25,3)+LARGE(AN25:AW25,4)+LARGE(AN25:AW25,5)+LARGE(AN25:AW25,6)</f>
        <v>750</v>
      </c>
      <c r="G25" s="63">
        <f>F25/G$9</f>
        <v>125</v>
      </c>
      <c r="H25" s="100"/>
      <c r="I25" s="81"/>
      <c r="J25" s="82"/>
      <c r="K25" s="83">
        <v>93</v>
      </c>
      <c r="L25" s="55">
        <v>3</v>
      </c>
      <c r="M25" s="84">
        <v>300</v>
      </c>
      <c r="N25" s="85">
        <v>99</v>
      </c>
      <c r="O25" s="85">
        <v>2</v>
      </c>
      <c r="P25" s="85">
        <v>450</v>
      </c>
      <c r="Q25" s="83"/>
      <c r="R25" s="55"/>
      <c r="S25" s="55"/>
      <c r="T25" s="83"/>
      <c r="U25" s="55"/>
      <c r="V25" s="86"/>
      <c r="W25" s="83"/>
      <c r="X25" s="55"/>
      <c r="Y25" s="55"/>
      <c r="Z25" s="83"/>
      <c r="AA25" s="55"/>
      <c r="AB25" s="86"/>
      <c r="AC25" s="83"/>
      <c r="AD25" s="55"/>
      <c r="AE25" s="86"/>
      <c r="AF25" s="83"/>
      <c r="AG25" s="55"/>
      <c r="AH25" s="87"/>
      <c r="AI25" s="88"/>
      <c r="AJ25" s="89"/>
      <c r="AK25" s="90"/>
      <c r="AL25" s="32"/>
      <c r="AM25" s="52">
        <f t="shared" si="9"/>
        <v>2</v>
      </c>
      <c r="AN25" s="52">
        <f t="shared" si="0"/>
        <v>0</v>
      </c>
      <c r="AO25" s="52">
        <f t="shared" si="1"/>
        <v>300</v>
      </c>
      <c r="AP25" s="52">
        <f t="shared" si="2"/>
        <v>450</v>
      </c>
      <c r="AQ25" s="52">
        <f t="shared" si="3"/>
        <v>0</v>
      </c>
      <c r="AR25" s="52">
        <f t="shared" si="4"/>
        <v>0</v>
      </c>
      <c r="AS25" s="52">
        <f t="shared" si="5"/>
        <v>0</v>
      </c>
      <c r="AT25" s="52">
        <f t="shared" si="6"/>
        <v>0</v>
      </c>
      <c r="AU25" s="52">
        <f t="shared" si="7"/>
        <v>0</v>
      </c>
      <c r="AV25" s="52">
        <f t="shared" si="8"/>
        <v>0</v>
      </c>
      <c r="AW25" s="52">
        <f t="shared" si="10"/>
        <v>0</v>
      </c>
      <c r="AX25"/>
      <c r="AY25"/>
      <c r="AZ25"/>
      <c r="BA25"/>
      <c r="BB25"/>
      <c r="BC25"/>
      <c r="BD25"/>
      <c r="BE25"/>
    </row>
    <row r="26" spans="1:57" s="27" customFormat="1" ht="15.6" customHeight="1" x14ac:dyDescent="0.25">
      <c r="A26" s="75">
        <f>RANK(G26,G$10:G$100)</f>
        <v>16</v>
      </c>
      <c r="B26" s="59">
        <f>COUNT(I26,L26,O26,R26,U26,X26,AA26,AD26,AG26,AJ26)</f>
        <v>2</v>
      </c>
      <c r="C26" s="80" t="s">
        <v>34</v>
      </c>
      <c r="D26" s="39" t="s">
        <v>17</v>
      </c>
      <c r="E26" s="43" t="s">
        <v>19</v>
      </c>
      <c r="F26" s="45">
        <f>LARGE(AN26:AW26,1)+LARGE(AN26:AW26,2)+LARGE(AN26:AW26,3)+LARGE(AN26:AW26,4)+LARGE(AN26:AW26,5)+LARGE(AN26:AW26,6)</f>
        <v>750</v>
      </c>
      <c r="G26" s="63">
        <f>F26/G$9</f>
        <v>125</v>
      </c>
      <c r="H26" s="100">
        <v>195</v>
      </c>
      <c r="I26" s="81">
        <v>5</v>
      </c>
      <c r="J26" s="82">
        <v>300</v>
      </c>
      <c r="K26" s="83">
        <v>90</v>
      </c>
      <c r="L26" s="55">
        <v>2</v>
      </c>
      <c r="M26" s="84">
        <v>450</v>
      </c>
      <c r="N26" s="85"/>
      <c r="O26" s="85"/>
      <c r="P26" s="85"/>
      <c r="Q26" s="83"/>
      <c r="R26" s="55"/>
      <c r="S26" s="55"/>
      <c r="T26" s="83"/>
      <c r="U26" s="55"/>
      <c r="V26" s="86"/>
      <c r="W26" s="83"/>
      <c r="X26" s="55"/>
      <c r="Y26" s="55"/>
      <c r="Z26" s="83"/>
      <c r="AA26" s="55"/>
      <c r="AB26" s="86"/>
      <c r="AC26" s="83"/>
      <c r="AD26" s="55"/>
      <c r="AE26" s="86"/>
      <c r="AF26" s="83"/>
      <c r="AG26" s="55"/>
      <c r="AH26" s="87"/>
      <c r="AI26" s="88"/>
      <c r="AJ26" s="89"/>
      <c r="AK26" s="90"/>
      <c r="AL26" s="32"/>
      <c r="AM26" s="52">
        <f t="shared" si="9"/>
        <v>2</v>
      </c>
      <c r="AN26" s="52">
        <f t="shared" si="0"/>
        <v>300</v>
      </c>
      <c r="AO26" s="52">
        <f t="shared" si="1"/>
        <v>450</v>
      </c>
      <c r="AP26" s="52">
        <f t="shared" si="2"/>
        <v>0</v>
      </c>
      <c r="AQ26" s="52">
        <f t="shared" si="3"/>
        <v>0</v>
      </c>
      <c r="AR26" s="52">
        <f t="shared" si="4"/>
        <v>0</v>
      </c>
      <c r="AS26" s="52">
        <f t="shared" si="5"/>
        <v>0</v>
      </c>
      <c r="AT26" s="52">
        <f t="shared" si="6"/>
        <v>0</v>
      </c>
      <c r="AU26" s="52">
        <f t="shared" si="7"/>
        <v>0</v>
      </c>
      <c r="AV26" s="52">
        <f t="shared" si="8"/>
        <v>0</v>
      </c>
      <c r="AW26" s="52">
        <f t="shared" si="10"/>
        <v>0</v>
      </c>
      <c r="AX26"/>
      <c r="AY26"/>
      <c r="AZ26"/>
      <c r="BA26"/>
      <c r="BB26"/>
      <c r="BC26"/>
      <c r="BD26"/>
      <c r="BE26"/>
    </row>
    <row r="27" spans="1:57" s="27" customFormat="1" x14ac:dyDescent="0.25">
      <c r="A27" s="75">
        <f>RANK(G27,G$10:G$100)</f>
        <v>18</v>
      </c>
      <c r="B27" s="59">
        <f>COUNT(I27,L27,O27,R27,U27,X27,AA27,AD27,AG27,AJ27)</f>
        <v>4</v>
      </c>
      <c r="C27" s="80" t="s">
        <v>41</v>
      </c>
      <c r="D27" s="39" t="s">
        <v>14</v>
      </c>
      <c r="E27" s="43" t="s">
        <v>19</v>
      </c>
      <c r="F27" s="45">
        <f>LARGE(AN27:AW27,1)+LARGE(AN27:AW27,2)+LARGE(AN27:AW27,3)+LARGE(AN27:AW27,4)+LARGE(AN27:AW27,5)+LARGE(AN27:AW27,6)</f>
        <v>670</v>
      </c>
      <c r="G27" s="63">
        <f>F27/G$9</f>
        <v>111.66666666666667</v>
      </c>
      <c r="H27" s="100">
        <v>227</v>
      </c>
      <c r="I27" s="81">
        <v>15</v>
      </c>
      <c r="J27" s="82">
        <v>105</v>
      </c>
      <c r="K27" s="83">
        <v>16</v>
      </c>
      <c r="L27" s="55">
        <v>12</v>
      </c>
      <c r="M27" s="84">
        <v>70</v>
      </c>
      <c r="N27" s="85">
        <v>119</v>
      </c>
      <c r="O27" s="85">
        <v>17</v>
      </c>
      <c r="P27" s="85">
        <v>45</v>
      </c>
      <c r="Q27" s="83"/>
      <c r="R27" s="55"/>
      <c r="S27" s="55"/>
      <c r="T27" s="83"/>
      <c r="U27" s="55"/>
      <c r="V27" s="55"/>
      <c r="W27" s="83"/>
      <c r="X27" s="55"/>
      <c r="Y27" s="55"/>
      <c r="Z27" s="83"/>
      <c r="AA27" s="55"/>
      <c r="AB27" s="86"/>
      <c r="AC27" s="83"/>
      <c r="AD27" s="55"/>
      <c r="AE27" s="86"/>
      <c r="AF27" s="83">
        <v>100</v>
      </c>
      <c r="AG27" s="55">
        <v>2</v>
      </c>
      <c r="AH27" s="97">
        <v>450</v>
      </c>
      <c r="AI27" s="88"/>
      <c r="AJ27" s="89"/>
      <c r="AK27" s="98"/>
      <c r="AL27" s="32"/>
      <c r="AM27" s="52">
        <f t="shared" si="9"/>
        <v>4</v>
      </c>
      <c r="AN27" s="52">
        <f t="shared" si="0"/>
        <v>105</v>
      </c>
      <c r="AO27" s="52">
        <f t="shared" si="1"/>
        <v>70</v>
      </c>
      <c r="AP27" s="52">
        <f t="shared" si="2"/>
        <v>45</v>
      </c>
      <c r="AQ27" s="52">
        <f t="shared" si="3"/>
        <v>0</v>
      </c>
      <c r="AR27" s="52">
        <f t="shared" si="4"/>
        <v>0</v>
      </c>
      <c r="AS27" s="52">
        <f t="shared" si="5"/>
        <v>0</v>
      </c>
      <c r="AT27" s="52">
        <f t="shared" si="6"/>
        <v>0</v>
      </c>
      <c r="AU27" s="52">
        <f t="shared" si="7"/>
        <v>0</v>
      </c>
      <c r="AV27" s="52">
        <f t="shared" si="8"/>
        <v>450</v>
      </c>
      <c r="AW27" s="52">
        <f t="shared" si="10"/>
        <v>0</v>
      </c>
      <c r="AX27"/>
      <c r="AY27"/>
      <c r="AZ27"/>
      <c r="BA27"/>
      <c r="BB27"/>
      <c r="BC27"/>
      <c r="BD27"/>
      <c r="BE27"/>
    </row>
    <row r="28" spans="1:57" s="27" customFormat="1" x14ac:dyDescent="0.25">
      <c r="A28" s="75">
        <f>RANK(G28,G$10:G$100)</f>
        <v>19</v>
      </c>
      <c r="B28" s="59">
        <f>COUNT(I28,L28,O28,R28,U28,X28,AA28,AD28,AG28,AJ28)</f>
        <v>5</v>
      </c>
      <c r="C28" s="80" t="s">
        <v>59</v>
      </c>
      <c r="D28" s="39" t="s">
        <v>15</v>
      </c>
      <c r="E28" s="43" t="s">
        <v>19</v>
      </c>
      <c r="F28" s="45">
        <f>LARGE(AN28:AW28,1)+LARGE(AN28:AW28,2)+LARGE(AN28:AW28,3)+LARGE(AN28:AW28,4)+LARGE(AN28:AW28,5)+LARGE(AN28:AW28,6)</f>
        <v>555</v>
      </c>
      <c r="G28" s="63">
        <f>F28/G$9</f>
        <v>92.5</v>
      </c>
      <c r="H28" s="100"/>
      <c r="I28" s="81"/>
      <c r="J28" s="82"/>
      <c r="K28" s="83">
        <v>117</v>
      </c>
      <c r="L28" s="55">
        <v>15</v>
      </c>
      <c r="M28" s="84">
        <v>55</v>
      </c>
      <c r="N28" s="85"/>
      <c r="O28" s="85"/>
      <c r="P28" s="85"/>
      <c r="Q28" s="83">
        <v>127</v>
      </c>
      <c r="R28" s="55">
        <v>10</v>
      </c>
      <c r="S28" s="55">
        <v>80</v>
      </c>
      <c r="T28" s="83">
        <v>208</v>
      </c>
      <c r="U28" s="55">
        <v>11</v>
      </c>
      <c r="V28" s="86">
        <v>150</v>
      </c>
      <c r="W28" s="83">
        <v>374</v>
      </c>
      <c r="X28" s="55">
        <v>10</v>
      </c>
      <c r="Y28" s="55">
        <v>200</v>
      </c>
      <c r="Z28" s="83"/>
      <c r="AA28" s="55"/>
      <c r="AB28" s="86"/>
      <c r="AC28" s="83"/>
      <c r="AD28" s="55"/>
      <c r="AE28" s="86"/>
      <c r="AF28" s="83">
        <v>120</v>
      </c>
      <c r="AG28" s="55">
        <v>12</v>
      </c>
      <c r="AH28" s="87">
        <v>70</v>
      </c>
      <c r="AI28" s="88"/>
      <c r="AJ28" s="89"/>
      <c r="AK28" s="90"/>
      <c r="AL28" s="32"/>
      <c r="AM28" s="52">
        <f t="shared" si="9"/>
        <v>5</v>
      </c>
      <c r="AN28" s="52">
        <f t="shared" si="0"/>
        <v>0</v>
      </c>
      <c r="AO28" s="52">
        <f t="shared" si="1"/>
        <v>55</v>
      </c>
      <c r="AP28" s="52">
        <f t="shared" si="2"/>
        <v>0</v>
      </c>
      <c r="AQ28" s="52">
        <f t="shared" si="3"/>
        <v>80</v>
      </c>
      <c r="AR28" s="52">
        <f t="shared" si="4"/>
        <v>150</v>
      </c>
      <c r="AS28" s="52">
        <f t="shared" si="5"/>
        <v>200</v>
      </c>
      <c r="AT28" s="52">
        <f t="shared" si="6"/>
        <v>0</v>
      </c>
      <c r="AU28" s="52">
        <f t="shared" si="7"/>
        <v>0</v>
      </c>
      <c r="AV28" s="52">
        <f t="shared" si="8"/>
        <v>70</v>
      </c>
      <c r="AW28" s="52">
        <f t="shared" si="10"/>
        <v>0</v>
      </c>
      <c r="AX28"/>
      <c r="AY28"/>
      <c r="AZ28"/>
      <c r="BA28"/>
      <c r="BB28"/>
      <c r="BC28"/>
      <c r="BD28"/>
      <c r="BE28"/>
    </row>
    <row r="29" spans="1:57" s="27" customFormat="1" ht="13.9" customHeight="1" x14ac:dyDescent="0.25">
      <c r="A29" s="75">
        <f>RANK(G29,G$10:G$100)</f>
        <v>20</v>
      </c>
      <c r="B29" s="59">
        <f>COUNT(I29,L29,O29,R29,U29,X29,AA29,AD29,AG29,AJ29)</f>
        <v>5</v>
      </c>
      <c r="C29" s="80" t="s">
        <v>40</v>
      </c>
      <c r="D29" s="39" t="s">
        <v>17</v>
      </c>
      <c r="E29" s="43" t="s">
        <v>19</v>
      </c>
      <c r="F29" s="45">
        <f>LARGE(AN29:AW29,1)+LARGE(AN29:AW29,2)+LARGE(AN29:AW29,3)+LARGE(AN29:AW29,4)+LARGE(AN29:AW29,5)+LARGE(AN29:AW29,6)</f>
        <v>510</v>
      </c>
      <c r="G29" s="63">
        <f>F29/G$9</f>
        <v>85</v>
      </c>
      <c r="H29" s="100">
        <v>219</v>
      </c>
      <c r="I29" s="81">
        <v>14</v>
      </c>
      <c r="J29" s="82">
        <v>120</v>
      </c>
      <c r="K29" s="83">
        <v>96</v>
      </c>
      <c r="L29" s="55">
        <v>6</v>
      </c>
      <c r="M29" s="84">
        <v>120</v>
      </c>
      <c r="N29" s="85">
        <v>120</v>
      </c>
      <c r="O29" s="85">
        <v>18</v>
      </c>
      <c r="P29" s="85">
        <v>40</v>
      </c>
      <c r="Q29" s="83"/>
      <c r="R29" s="55"/>
      <c r="S29" s="55"/>
      <c r="T29" s="83">
        <v>212</v>
      </c>
      <c r="U29" s="55">
        <v>12</v>
      </c>
      <c r="V29" s="55">
        <v>135</v>
      </c>
      <c r="W29" s="83"/>
      <c r="X29" s="55"/>
      <c r="Y29" s="86"/>
      <c r="Z29" s="83"/>
      <c r="AA29" s="55"/>
      <c r="AB29" s="86"/>
      <c r="AC29" s="83"/>
      <c r="AD29" s="55"/>
      <c r="AE29" s="86"/>
      <c r="AF29" s="83">
        <v>108</v>
      </c>
      <c r="AG29" s="55">
        <v>8</v>
      </c>
      <c r="AH29" s="97">
        <v>95</v>
      </c>
      <c r="AI29" s="88"/>
      <c r="AJ29" s="89"/>
      <c r="AK29" s="98"/>
      <c r="AL29" s="32"/>
      <c r="AM29" s="52">
        <f t="shared" si="9"/>
        <v>5</v>
      </c>
      <c r="AN29" s="52">
        <f t="shared" si="0"/>
        <v>120</v>
      </c>
      <c r="AO29" s="52">
        <f t="shared" si="1"/>
        <v>120</v>
      </c>
      <c r="AP29" s="52">
        <f t="shared" si="2"/>
        <v>40</v>
      </c>
      <c r="AQ29" s="52">
        <f t="shared" si="3"/>
        <v>0</v>
      </c>
      <c r="AR29" s="52">
        <f t="shared" si="4"/>
        <v>135</v>
      </c>
      <c r="AS29" s="52">
        <f t="shared" si="5"/>
        <v>0</v>
      </c>
      <c r="AT29" s="52">
        <f t="shared" si="6"/>
        <v>0</v>
      </c>
      <c r="AU29" s="52">
        <f t="shared" si="7"/>
        <v>0</v>
      </c>
      <c r="AV29" s="52">
        <f t="shared" si="8"/>
        <v>95</v>
      </c>
      <c r="AW29" s="52">
        <f t="shared" si="10"/>
        <v>0</v>
      </c>
      <c r="AX29"/>
      <c r="AY29"/>
      <c r="AZ29"/>
      <c r="BA29"/>
      <c r="BB29"/>
      <c r="BC29"/>
      <c r="BD29"/>
      <c r="BE29"/>
    </row>
    <row r="30" spans="1:57" s="27" customFormat="1" x14ac:dyDescent="0.25">
      <c r="A30" s="75">
        <f>RANK(G30,G$10:G$100)</f>
        <v>21</v>
      </c>
      <c r="B30" s="59">
        <f>COUNT(I30,L30,O30,R30,U30,X30,AA30,AD30,AG30,AJ30)</f>
        <v>3</v>
      </c>
      <c r="C30" s="80" t="s">
        <v>37</v>
      </c>
      <c r="D30" s="39" t="s">
        <v>16</v>
      </c>
      <c r="E30" s="43" t="s">
        <v>19</v>
      </c>
      <c r="F30" s="45">
        <f>LARGE(AN30:AW30,1)+LARGE(AN30:AW30,2)+LARGE(AN30:AW30,3)+LARGE(AN30:AW30,4)+LARGE(AN30:AW30,5)+LARGE(AN30:AW30,6)</f>
        <v>435</v>
      </c>
      <c r="G30" s="63">
        <f>F30/G$9</f>
        <v>72.5</v>
      </c>
      <c r="H30" s="100">
        <v>205</v>
      </c>
      <c r="I30" s="81">
        <v>8</v>
      </c>
      <c r="J30" s="82">
        <v>200</v>
      </c>
      <c r="K30" s="83"/>
      <c r="L30" s="55"/>
      <c r="M30" s="84"/>
      <c r="N30" s="85"/>
      <c r="O30" s="85"/>
      <c r="P30" s="85"/>
      <c r="Q30" s="83">
        <v>138</v>
      </c>
      <c r="R30" s="55">
        <v>11</v>
      </c>
      <c r="S30" s="55">
        <v>75</v>
      </c>
      <c r="T30" s="83">
        <v>204</v>
      </c>
      <c r="U30" s="55">
        <v>10</v>
      </c>
      <c r="V30" s="86">
        <v>160</v>
      </c>
      <c r="W30" s="83"/>
      <c r="X30" s="55"/>
      <c r="Y30" s="55"/>
      <c r="Z30" s="83"/>
      <c r="AA30" s="55"/>
      <c r="AB30" s="86"/>
      <c r="AC30" s="83"/>
      <c r="AD30" s="55"/>
      <c r="AE30" s="86"/>
      <c r="AF30" s="83"/>
      <c r="AG30" s="55"/>
      <c r="AH30" s="97"/>
      <c r="AI30" s="88"/>
      <c r="AJ30" s="89"/>
      <c r="AK30" s="98"/>
      <c r="AL30" s="32"/>
      <c r="AM30" s="52">
        <f t="shared" si="9"/>
        <v>3</v>
      </c>
      <c r="AN30" s="52">
        <f t="shared" si="0"/>
        <v>200</v>
      </c>
      <c r="AO30" s="52">
        <f t="shared" si="1"/>
        <v>0</v>
      </c>
      <c r="AP30" s="52">
        <f t="shared" si="2"/>
        <v>0</v>
      </c>
      <c r="AQ30" s="52">
        <f t="shared" si="3"/>
        <v>75</v>
      </c>
      <c r="AR30" s="52">
        <f t="shared" si="4"/>
        <v>160</v>
      </c>
      <c r="AS30" s="52">
        <f t="shared" si="5"/>
        <v>0</v>
      </c>
      <c r="AT30" s="52">
        <f t="shared" si="6"/>
        <v>0</v>
      </c>
      <c r="AU30" s="52">
        <f t="shared" si="7"/>
        <v>0</v>
      </c>
      <c r="AV30" s="52">
        <f t="shared" si="8"/>
        <v>0</v>
      </c>
      <c r="AW30" s="52">
        <f t="shared" si="10"/>
        <v>0</v>
      </c>
      <c r="AX30"/>
      <c r="AY30"/>
      <c r="AZ30"/>
      <c r="BA30"/>
      <c r="BB30"/>
      <c r="BC30"/>
      <c r="BD30"/>
      <c r="BE30"/>
    </row>
    <row r="31" spans="1:57" s="27" customFormat="1" x14ac:dyDescent="0.25">
      <c r="A31" s="75">
        <f>RANK(G31,G$10:G$100)</f>
        <v>22</v>
      </c>
      <c r="B31" s="59">
        <f>COUNT(I31,L31,O31,R31,U31,X31,AA31,AD31,AG31,AJ31)</f>
        <v>3</v>
      </c>
      <c r="C31" s="80" t="s">
        <v>39</v>
      </c>
      <c r="D31" s="39" t="s">
        <v>16</v>
      </c>
      <c r="E31" s="43" t="s">
        <v>19</v>
      </c>
      <c r="F31" s="45">
        <f>LARGE(AN31:AW31,1)+LARGE(AN31:AW31,2)+LARGE(AN31:AW31,3)+LARGE(AN31:AW31,4)+LARGE(AN31:AW31,5)+LARGE(AN31:AW31,6)</f>
        <v>375</v>
      </c>
      <c r="G31" s="63">
        <f>F31/G$9</f>
        <v>62.5</v>
      </c>
      <c r="H31" s="100"/>
      <c r="I31" s="81"/>
      <c r="J31" s="82"/>
      <c r="K31" s="83"/>
      <c r="L31" s="55"/>
      <c r="M31" s="84"/>
      <c r="N31" s="85">
        <v>108</v>
      </c>
      <c r="O31" s="85">
        <v>5</v>
      </c>
      <c r="P31" s="85">
        <v>160</v>
      </c>
      <c r="Q31" s="83"/>
      <c r="R31" s="55"/>
      <c r="S31" s="55"/>
      <c r="T31" s="83">
        <v>212</v>
      </c>
      <c r="U31" s="55">
        <v>12</v>
      </c>
      <c r="V31" s="86">
        <v>135</v>
      </c>
      <c r="W31" s="83"/>
      <c r="X31" s="55"/>
      <c r="Y31" s="55"/>
      <c r="Z31" s="83"/>
      <c r="AA31" s="55"/>
      <c r="AB31" s="86"/>
      <c r="AC31" s="83"/>
      <c r="AD31" s="55"/>
      <c r="AE31" s="86"/>
      <c r="AF31" s="83">
        <v>109</v>
      </c>
      <c r="AG31" s="55">
        <v>10</v>
      </c>
      <c r="AH31" s="87">
        <v>80</v>
      </c>
      <c r="AI31" s="88"/>
      <c r="AJ31" s="89"/>
      <c r="AK31" s="90"/>
      <c r="AL31" s="32"/>
      <c r="AM31" s="52">
        <f t="shared" si="9"/>
        <v>3</v>
      </c>
      <c r="AN31" s="52">
        <f t="shared" si="0"/>
        <v>0</v>
      </c>
      <c r="AO31" s="52">
        <f t="shared" si="1"/>
        <v>0</v>
      </c>
      <c r="AP31" s="52">
        <f t="shared" si="2"/>
        <v>160</v>
      </c>
      <c r="AQ31" s="52">
        <f t="shared" si="3"/>
        <v>0</v>
      </c>
      <c r="AR31" s="52">
        <f t="shared" si="4"/>
        <v>135</v>
      </c>
      <c r="AS31" s="52">
        <f t="shared" si="5"/>
        <v>0</v>
      </c>
      <c r="AT31" s="52">
        <f t="shared" si="6"/>
        <v>0</v>
      </c>
      <c r="AU31" s="52">
        <f t="shared" si="7"/>
        <v>0</v>
      </c>
      <c r="AV31" s="52">
        <f t="shared" si="8"/>
        <v>80</v>
      </c>
      <c r="AW31" s="52">
        <f t="shared" si="10"/>
        <v>0</v>
      </c>
      <c r="AX31"/>
      <c r="AY31"/>
      <c r="AZ31"/>
      <c r="BA31"/>
      <c r="BB31"/>
      <c r="BC31"/>
      <c r="BD31"/>
      <c r="BE31"/>
    </row>
    <row r="32" spans="1:57" s="27" customFormat="1" ht="13.15" customHeight="1" x14ac:dyDescent="0.25">
      <c r="A32" s="75">
        <f>RANK(G32,G$10:G$100)</f>
        <v>23</v>
      </c>
      <c r="B32" s="59">
        <f>COUNT(I32,L32,O32,R32,U32,X32,AA32,AD32,AG32,AJ32)</f>
        <v>2</v>
      </c>
      <c r="C32" s="80" t="s">
        <v>42</v>
      </c>
      <c r="D32" s="39" t="s">
        <v>17</v>
      </c>
      <c r="E32" s="43" t="s">
        <v>19</v>
      </c>
      <c r="F32" s="45">
        <f>LARGE(AN32:AW32,1)+LARGE(AN32:AW32,2)+LARGE(AN32:AW32,3)+LARGE(AN32:AW32,4)+LARGE(AN32:AW32,5)+LARGE(AN32:AW32,6)</f>
        <v>290</v>
      </c>
      <c r="G32" s="63">
        <f>F32/G$9</f>
        <v>48.333333333333336</v>
      </c>
      <c r="H32" s="100">
        <v>218</v>
      </c>
      <c r="I32" s="81">
        <v>13</v>
      </c>
      <c r="J32" s="82">
        <v>130</v>
      </c>
      <c r="K32" s="83">
        <v>94</v>
      </c>
      <c r="L32" s="55">
        <v>5</v>
      </c>
      <c r="M32" s="84">
        <v>160</v>
      </c>
      <c r="N32" s="85"/>
      <c r="O32" s="85"/>
      <c r="P32" s="85"/>
      <c r="Q32" s="83"/>
      <c r="R32" s="55"/>
      <c r="S32" s="55"/>
      <c r="T32" s="83"/>
      <c r="U32" s="55"/>
      <c r="V32" s="86"/>
      <c r="W32" s="83"/>
      <c r="X32" s="55"/>
      <c r="Y32" s="55"/>
      <c r="Z32" s="83"/>
      <c r="AA32" s="55"/>
      <c r="AB32" s="86"/>
      <c r="AC32" s="83"/>
      <c r="AD32" s="55"/>
      <c r="AE32" s="86"/>
      <c r="AF32" s="83"/>
      <c r="AG32" s="55"/>
      <c r="AH32" s="87"/>
      <c r="AI32" s="88"/>
      <c r="AJ32" s="89"/>
      <c r="AK32" s="90"/>
      <c r="AL32" s="32"/>
      <c r="AM32" s="52">
        <f t="shared" si="9"/>
        <v>2</v>
      </c>
      <c r="AN32" s="52">
        <f t="shared" si="0"/>
        <v>130</v>
      </c>
      <c r="AO32" s="52">
        <f t="shared" si="1"/>
        <v>160</v>
      </c>
      <c r="AP32" s="52">
        <f t="shared" si="2"/>
        <v>0</v>
      </c>
      <c r="AQ32" s="52">
        <f t="shared" si="3"/>
        <v>0</v>
      </c>
      <c r="AR32" s="52">
        <f t="shared" si="4"/>
        <v>0</v>
      </c>
      <c r="AS32" s="52">
        <f t="shared" si="5"/>
        <v>0</v>
      </c>
      <c r="AT32" s="52">
        <f t="shared" si="6"/>
        <v>0</v>
      </c>
      <c r="AU32" s="52">
        <f t="shared" si="7"/>
        <v>0</v>
      </c>
      <c r="AV32" s="52">
        <f t="shared" si="8"/>
        <v>0</v>
      </c>
      <c r="AW32" s="52">
        <f t="shared" si="10"/>
        <v>0</v>
      </c>
      <c r="AX32"/>
      <c r="AY32"/>
      <c r="AZ32"/>
      <c r="BA32"/>
      <c r="BB32"/>
      <c r="BC32"/>
      <c r="BD32"/>
      <c r="BE32"/>
    </row>
    <row r="33" spans="1:57" s="27" customFormat="1" ht="12.75" x14ac:dyDescent="0.2">
      <c r="A33" s="75">
        <f>RANK(G33,G$10:G$100)</f>
        <v>24</v>
      </c>
      <c r="B33" s="59">
        <f>COUNT(I33,L33,O33,R33,U33,X33,AA33,AD33,AG33,AJ33)</f>
        <v>2</v>
      </c>
      <c r="C33" s="80" t="s">
        <v>68</v>
      </c>
      <c r="D33" s="39" t="s">
        <v>17</v>
      </c>
      <c r="E33" s="43" t="s">
        <v>60</v>
      </c>
      <c r="F33" s="45">
        <f>LARGE(AN33:AW33,1)+LARGE(AN33:AW33,2)+LARGE(AN33:AW33,3)+LARGE(AN33:AW33,4)+LARGE(AN33:AW33,5)+LARGE(AN33:AW33,6)</f>
        <v>285</v>
      </c>
      <c r="G33" s="63">
        <f>F33/G$9</f>
        <v>47.5</v>
      </c>
      <c r="H33" s="100"/>
      <c r="I33" s="81"/>
      <c r="J33" s="82"/>
      <c r="K33" s="83">
        <v>115</v>
      </c>
      <c r="L33" s="55">
        <v>14</v>
      </c>
      <c r="M33" s="84">
        <v>60</v>
      </c>
      <c r="N33" s="85"/>
      <c r="O33" s="85"/>
      <c r="P33" s="85"/>
      <c r="Q33" s="83"/>
      <c r="R33" s="55"/>
      <c r="S33" s="55"/>
      <c r="T33" s="83"/>
      <c r="U33" s="55"/>
      <c r="V33" s="86"/>
      <c r="W33" s="83">
        <v>371</v>
      </c>
      <c r="X33" s="55">
        <v>9</v>
      </c>
      <c r="Y33" s="55">
        <v>225</v>
      </c>
      <c r="Z33" s="83"/>
      <c r="AA33" s="55"/>
      <c r="AB33" s="86"/>
      <c r="AC33" s="83"/>
      <c r="AD33" s="55"/>
      <c r="AE33" s="86"/>
      <c r="AF33" s="83"/>
      <c r="AG33" s="55"/>
      <c r="AH33" s="87"/>
      <c r="AI33" s="88"/>
      <c r="AJ33" s="89"/>
      <c r="AK33" s="90"/>
      <c r="AL33" s="32"/>
      <c r="AM33" s="52">
        <f t="shared" si="9"/>
        <v>2</v>
      </c>
      <c r="AN33" s="52">
        <f t="shared" si="0"/>
        <v>0</v>
      </c>
      <c r="AO33" s="52">
        <f t="shared" si="1"/>
        <v>60</v>
      </c>
      <c r="AP33" s="52">
        <f t="shared" si="2"/>
        <v>0</v>
      </c>
      <c r="AQ33" s="52">
        <f t="shared" si="3"/>
        <v>0</v>
      </c>
      <c r="AR33" s="52">
        <f t="shared" si="4"/>
        <v>0</v>
      </c>
      <c r="AS33" s="52">
        <f t="shared" si="5"/>
        <v>225</v>
      </c>
      <c r="AT33" s="52">
        <f t="shared" si="6"/>
        <v>0</v>
      </c>
      <c r="AU33" s="52">
        <f t="shared" si="7"/>
        <v>0</v>
      </c>
      <c r="AV33" s="52">
        <f t="shared" si="8"/>
        <v>0</v>
      </c>
      <c r="AW33" s="52">
        <f t="shared" si="10"/>
        <v>0</v>
      </c>
    </row>
    <row r="34" spans="1:57" s="27" customFormat="1" ht="12.75" x14ac:dyDescent="0.2">
      <c r="A34" s="75">
        <f>RANK(G34,G$10:G$100)</f>
        <v>25</v>
      </c>
      <c r="B34" s="59">
        <f>COUNT(I34,L34,O34,R34,U34,X34,AA34,AD34,AG34,AJ34)</f>
        <v>1</v>
      </c>
      <c r="C34" s="80" t="s">
        <v>89</v>
      </c>
      <c r="D34" s="39" t="s">
        <v>14</v>
      </c>
      <c r="E34" s="43" t="s">
        <v>19</v>
      </c>
      <c r="F34" s="45">
        <f>LARGE(AN34:AW34,1)+LARGE(AN34:AW34,2)+LARGE(AN34:AW34,3)+LARGE(AN34:AW34,4)+LARGE(AN34:AW34,5)+LARGE(AN34:AW34,6)</f>
        <v>240</v>
      </c>
      <c r="G34" s="63">
        <f>F34/G$9</f>
        <v>40</v>
      </c>
      <c r="H34" s="100">
        <v>199</v>
      </c>
      <c r="I34" s="81">
        <v>6</v>
      </c>
      <c r="J34" s="82">
        <v>240</v>
      </c>
      <c r="K34" s="83"/>
      <c r="L34" s="55"/>
      <c r="M34" s="84"/>
      <c r="N34" s="85"/>
      <c r="O34" s="85"/>
      <c r="P34" s="85"/>
      <c r="Q34" s="83"/>
      <c r="R34" s="55"/>
      <c r="S34" s="55"/>
      <c r="T34" s="83"/>
      <c r="U34" s="55"/>
      <c r="V34" s="86"/>
      <c r="W34" s="83"/>
      <c r="X34" s="55"/>
      <c r="Y34" s="55"/>
      <c r="Z34" s="83"/>
      <c r="AA34" s="55"/>
      <c r="AB34" s="86"/>
      <c r="AC34" s="83"/>
      <c r="AD34" s="55"/>
      <c r="AE34" s="86"/>
      <c r="AF34" s="83"/>
      <c r="AG34" s="55"/>
      <c r="AH34" s="87"/>
      <c r="AI34" s="88"/>
      <c r="AJ34" s="89"/>
      <c r="AK34" s="90"/>
      <c r="AL34" s="32"/>
      <c r="AM34" s="52">
        <f t="shared" si="9"/>
        <v>1</v>
      </c>
      <c r="AN34" s="52">
        <f t="shared" si="0"/>
        <v>240</v>
      </c>
      <c r="AO34" s="52">
        <f t="shared" si="1"/>
        <v>0</v>
      </c>
      <c r="AP34" s="52">
        <f t="shared" si="2"/>
        <v>0</v>
      </c>
      <c r="AQ34" s="52">
        <f t="shared" si="3"/>
        <v>0</v>
      </c>
      <c r="AR34" s="52">
        <f t="shared" si="4"/>
        <v>0</v>
      </c>
      <c r="AS34" s="52">
        <f t="shared" si="5"/>
        <v>0</v>
      </c>
      <c r="AT34" s="52">
        <f t="shared" si="6"/>
        <v>0</v>
      </c>
      <c r="AU34" s="52">
        <f t="shared" si="7"/>
        <v>0</v>
      </c>
      <c r="AV34" s="52">
        <f t="shared" si="8"/>
        <v>0</v>
      </c>
      <c r="AW34" s="52">
        <f t="shared" si="10"/>
        <v>0</v>
      </c>
      <c r="BE34" s="72"/>
    </row>
    <row r="35" spans="1:57" s="27" customFormat="1" ht="12.75" x14ac:dyDescent="0.2">
      <c r="A35" s="75">
        <f>RANK(G35,G$10:G$100)</f>
        <v>26</v>
      </c>
      <c r="B35" s="59">
        <f>COUNT(I35,L35,O35,R35,U35,X35,AA35,AD35,AG35,AJ35)</f>
        <v>2</v>
      </c>
      <c r="C35" s="80" t="s">
        <v>101</v>
      </c>
      <c r="D35" s="39" t="s">
        <v>15</v>
      </c>
      <c r="E35" s="43" t="s">
        <v>19</v>
      </c>
      <c r="F35" s="45">
        <f>LARGE(AN35:AW35,1)+LARGE(AN35:AW35,2)+LARGE(AN35:AW35,3)+LARGE(AN35:AW35,4)+LARGE(AN35:AW35,5)+LARGE(AN35:AW35,6)</f>
        <v>206</v>
      </c>
      <c r="G35" s="63">
        <f>F35/G$9</f>
        <v>34.333333333333336</v>
      </c>
      <c r="H35" s="100"/>
      <c r="I35" s="81"/>
      <c r="J35" s="82"/>
      <c r="K35" s="83"/>
      <c r="L35" s="55"/>
      <c r="M35" s="84"/>
      <c r="N35" s="85">
        <v>127</v>
      </c>
      <c r="O35" s="85">
        <v>24</v>
      </c>
      <c r="P35" s="85">
        <v>26</v>
      </c>
      <c r="Q35" s="83"/>
      <c r="R35" s="55"/>
      <c r="S35" s="55"/>
      <c r="T35" s="83">
        <v>202</v>
      </c>
      <c r="U35" s="55">
        <v>9</v>
      </c>
      <c r="V35" s="86">
        <v>180</v>
      </c>
      <c r="W35" s="83"/>
      <c r="X35" s="55"/>
      <c r="Y35" s="55"/>
      <c r="Z35" s="83"/>
      <c r="AA35" s="55"/>
      <c r="AB35" s="86"/>
      <c r="AC35" s="83"/>
      <c r="AD35" s="55"/>
      <c r="AE35" s="86"/>
      <c r="AF35" s="83"/>
      <c r="AG35" s="55"/>
      <c r="AH35" s="87"/>
      <c r="AI35" s="88"/>
      <c r="AJ35" s="89"/>
      <c r="AK35" s="90"/>
      <c r="AL35" s="32"/>
      <c r="AM35" s="52">
        <f t="shared" si="9"/>
        <v>2</v>
      </c>
      <c r="AN35" s="52">
        <f t="shared" si="0"/>
        <v>0</v>
      </c>
      <c r="AO35" s="52">
        <f t="shared" si="1"/>
        <v>0</v>
      </c>
      <c r="AP35" s="52">
        <f t="shared" si="2"/>
        <v>26</v>
      </c>
      <c r="AQ35" s="52">
        <f t="shared" si="3"/>
        <v>0</v>
      </c>
      <c r="AR35" s="52">
        <f t="shared" si="4"/>
        <v>180</v>
      </c>
      <c r="AS35" s="52">
        <f t="shared" si="5"/>
        <v>0</v>
      </c>
      <c r="AT35" s="52">
        <f t="shared" si="6"/>
        <v>0</v>
      </c>
      <c r="AU35" s="52">
        <f t="shared" si="7"/>
        <v>0</v>
      </c>
      <c r="AV35" s="52">
        <f t="shared" si="8"/>
        <v>0</v>
      </c>
      <c r="AW35" s="52">
        <f t="shared" si="10"/>
        <v>0</v>
      </c>
      <c r="BE35" s="72"/>
    </row>
    <row r="36" spans="1:57" s="27" customFormat="1" ht="12.75" x14ac:dyDescent="0.2">
      <c r="A36" s="75">
        <f>RANK(G36,G$10:G$100)</f>
        <v>27</v>
      </c>
      <c r="B36" s="59">
        <f>COUNT(I36,L36,O36,R36,U36,X36,AA36,AD36,AG36,AJ36)</f>
        <v>2</v>
      </c>
      <c r="C36" s="80" t="s">
        <v>54</v>
      </c>
      <c r="D36" s="39" t="s">
        <v>14</v>
      </c>
      <c r="E36" s="43" t="s">
        <v>19</v>
      </c>
      <c r="F36" s="45">
        <f>LARGE(AN36:AW36,1)+LARGE(AN36:AW36,2)+LARGE(AN36:AW36,3)+LARGE(AN36:AW36,4)+LARGE(AN36:AW36,5)+LARGE(AN36:AW36,6)</f>
        <v>200</v>
      </c>
      <c r="G36" s="63">
        <f>F36/G$9</f>
        <v>33.333333333333336</v>
      </c>
      <c r="H36" s="100"/>
      <c r="I36" s="81"/>
      <c r="J36" s="82"/>
      <c r="K36" s="83"/>
      <c r="L36" s="55"/>
      <c r="M36" s="84"/>
      <c r="N36" s="85">
        <v>117</v>
      </c>
      <c r="O36" s="85">
        <v>13</v>
      </c>
      <c r="P36" s="85">
        <v>60</v>
      </c>
      <c r="Q36" s="83"/>
      <c r="R36" s="55"/>
      <c r="S36" s="55"/>
      <c r="T36" s="83"/>
      <c r="U36" s="55"/>
      <c r="V36" s="86"/>
      <c r="W36" s="83"/>
      <c r="X36" s="55"/>
      <c r="Y36" s="55"/>
      <c r="Z36" s="83"/>
      <c r="AA36" s="55"/>
      <c r="AB36" s="86"/>
      <c r="AC36" s="83"/>
      <c r="AD36" s="55"/>
      <c r="AE36" s="86"/>
      <c r="AF36" s="83">
        <v>102</v>
      </c>
      <c r="AG36" s="55">
        <v>5</v>
      </c>
      <c r="AH36" s="87">
        <v>140</v>
      </c>
      <c r="AI36" s="88"/>
      <c r="AJ36" s="89"/>
      <c r="AK36" s="90"/>
      <c r="AL36" s="32"/>
      <c r="AM36" s="52">
        <f t="shared" si="9"/>
        <v>2</v>
      </c>
      <c r="AN36" s="52">
        <f t="shared" si="0"/>
        <v>0</v>
      </c>
      <c r="AO36" s="52">
        <f t="shared" si="1"/>
        <v>0</v>
      </c>
      <c r="AP36" s="52">
        <f t="shared" si="2"/>
        <v>60</v>
      </c>
      <c r="AQ36" s="52">
        <f t="shared" si="3"/>
        <v>0</v>
      </c>
      <c r="AR36" s="52">
        <f t="shared" si="4"/>
        <v>0</v>
      </c>
      <c r="AS36" s="52">
        <f t="shared" si="5"/>
        <v>0</v>
      </c>
      <c r="AT36" s="52">
        <f t="shared" si="6"/>
        <v>0</v>
      </c>
      <c r="AU36" s="52">
        <f t="shared" si="7"/>
        <v>0</v>
      </c>
      <c r="AV36" s="52">
        <f t="shared" si="8"/>
        <v>140</v>
      </c>
      <c r="AW36" s="52">
        <f t="shared" si="10"/>
        <v>0</v>
      </c>
      <c r="BE36" s="72"/>
    </row>
    <row r="37" spans="1:57" s="27" customFormat="1" ht="12.75" x14ac:dyDescent="0.2">
      <c r="A37" s="75">
        <f>RANK(G37,G$10:G$100)</f>
        <v>27</v>
      </c>
      <c r="B37" s="59">
        <f>COUNT(I37,L37,O37,R37,U37,X37,AA37,AD37,AG37,AJ37)</f>
        <v>3</v>
      </c>
      <c r="C37" s="80" t="s">
        <v>43</v>
      </c>
      <c r="D37" s="39" t="s">
        <v>17</v>
      </c>
      <c r="E37" s="43" t="s">
        <v>19</v>
      </c>
      <c r="F37" s="45">
        <f>LARGE(AN37:AW37,1)+LARGE(AN37:AW37,2)+LARGE(AN37:AW37,3)+LARGE(AN37:AW37,4)+LARGE(AN37:AW37,5)+LARGE(AN37:AW37,6)</f>
        <v>200</v>
      </c>
      <c r="G37" s="63">
        <f>F37/G$9</f>
        <v>33.333333333333336</v>
      </c>
      <c r="H37" s="100"/>
      <c r="I37" s="81"/>
      <c r="J37" s="82"/>
      <c r="K37" s="83">
        <v>103</v>
      </c>
      <c r="L37" s="55">
        <v>10</v>
      </c>
      <c r="M37" s="84">
        <v>80</v>
      </c>
      <c r="N37" s="85">
        <v>122</v>
      </c>
      <c r="O37" s="85">
        <v>20</v>
      </c>
      <c r="P37" s="85">
        <v>30</v>
      </c>
      <c r="Q37" s="83"/>
      <c r="R37" s="55"/>
      <c r="S37" s="55"/>
      <c r="T37" s="83">
        <v>217</v>
      </c>
      <c r="U37" s="55">
        <v>17</v>
      </c>
      <c r="V37" s="86">
        <v>90</v>
      </c>
      <c r="W37" s="83"/>
      <c r="X37" s="55"/>
      <c r="Y37" s="55"/>
      <c r="Z37" s="83"/>
      <c r="AA37" s="55"/>
      <c r="AB37" s="86"/>
      <c r="AC37" s="83"/>
      <c r="AD37" s="55"/>
      <c r="AE37" s="86"/>
      <c r="AF37" s="83"/>
      <c r="AG37" s="55"/>
      <c r="AH37" s="87"/>
      <c r="AI37" s="88"/>
      <c r="AJ37" s="89"/>
      <c r="AK37" s="90"/>
      <c r="AL37" s="32"/>
      <c r="AM37" s="52">
        <f t="shared" si="9"/>
        <v>3</v>
      </c>
      <c r="AN37" s="52">
        <f t="shared" si="0"/>
        <v>0</v>
      </c>
      <c r="AO37" s="52">
        <f t="shared" si="1"/>
        <v>80</v>
      </c>
      <c r="AP37" s="52">
        <f t="shared" si="2"/>
        <v>30</v>
      </c>
      <c r="AQ37" s="52">
        <f t="shared" si="3"/>
        <v>0</v>
      </c>
      <c r="AR37" s="52">
        <f t="shared" si="4"/>
        <v>90</v>
      </c>
      <c r="AS37" s="52">
        <f t="shared" si="5"/>
        <v>0</v>
      </c>
      <c r="AT37" s="52">
        <f t="shared" si="6"/>
        <v>0</v>
      </c>
      <c r="AU37" s="52">
        <f t="shared" si="7"/>
        <v>0</v>
      </c>
      <c r="AV37" s="52">
        <f t="shared" si="8"/>
        <v>0</v>
      </c>
      <c r="AW37" s="52">
        <f t="shared" si="10"/>
        <v>0</v>
      </c>
      <c r="BE37" s="72"/>
    </row>
    <row r="38" spans="1:57" s="27" customFormat="1" ht="12.75" x14ac:dyDescent="0.2">
      <c r="A38" s="75">
        <f>RANK(G38,G$10:G$100)</f>
        <v>29</v>
      </c>
      <c r="B38" s="59">
        <f>COUNT(I38,L38,O38,R38,U38,X38,AA38,AD38,AG38,AJ38)</f>
        <v>2</v>
      </c>
      <c r="C38" s="80" t="s">
        <v>103</v>
      </c>
      <c r="D38" s="39" t="s">
        <v>15</v>
      </c>
      <c r="E38" s="43" t="s">
        <v>19</v>
      </c>
      <c r="F38" s="45">
        <f>LARGE(AN38:AW38,1)+LARGE(AN38:AW38,2)+LARGE(AN38:AW38,3)+LARGE(AN38:AW38,4)+LARGE(AN38:AW38,5)+LARGE(AN38:AW38,6)</f>
        <v>190</v>
      </c>
      <c r="G38" s="63">
        <f>F38/G$9</f>
        <v>31.666666666666668</v>
      </c>
      <c r="H38" s="100"/>
      <c r="I38" s="81"/>
      <c r="J38" s="82"/>
      <c r="K38" s="83"/>
      <c r="L38" s="55"/>
      <c r="M38" s="84"/>
      <c r="N38" s="85"/>
      <c r="O38" s="85"/>
      <c r="P38" s="85"/>
      <c r="Q38" s="83"/>
      <c r="R38" s="55"/>
      <c r="S38" s="55"/>
      <c r="T38" s="83">
        <v>215</v>
      </c>
      <c r="U38" s="55">
        <v>16</v>
      </c>
      <c r="V38" s="86">
        <v>100</v>
      </c>
      <c r="W38" s="83"/>
      <c r="X38" s="55"/>
      <c r="Y38" s="55"/>
      <c r="Z38" s="83"/>
      <c r="AA38" s="55"/>
      <c r="AB38" s="86"/>
      <c r="AC38" s="83">
        <v>110</v>
      </c>
      <c r="AD38" s="55">
        <v>9</v>
      </c>
      <c r="AE38" s="86">
        <v>90</v>
      </c>
      <c r="AF38" s="83"/>
      <c r="AG38" s="55"/>
      <c r="AH38" s="87"/>
      <c r="AI38" s="88"/>
      <c r="AJ38" s="89"/>
      <c r="AK38" s="90"/>
      <c r="AL38" s="32"/>
      <c r="AM38" s="52">
        <f t="shared" si="9"/>
        <v>2</v>
      </c>
      <c r="AN38" s="52">
        <f t="shared" si="0"/>
        <v>0</v>
      </c>
      <c r="AO38" s="52">
        <f t="shared" si="1"/>
        <v>0</v>
      </c>
      <c r="AP38" s="52">
        <f t="shared" si="2"/>
        <v>0</v>
      </c>
      <c r="AQ38" s="52">
        <f t="shared" si="3"/>
        <v>0</v>
      </c>
      <c r="AR38" s="52">
        <f t="shared" si="4"/>
        <v>100</v>
      </c>
      <c r="AS38" s="52">
        <f t="shared" si="5"/>
        <v>0</v>
      </c>
      <c r="AT38" s="52">
        <f t="shared" si="6"/>
        <v>0</v>
      </c>
      <c r="AU38" s="52">
        <f t="shared" si="7"/>
        <v>90</v>
      </c>
      <c r="AV38" s="52">
        <f t="shared" si="8"/>
        <v>0</v>
      </c>
      <c r="AW38" s="52">
        <f t="shared" si="10"/>
        <v>0</v>
      </c>
      <c r="BE38" s="72"/>
    </row>
    <row r="39" spans="1:57" s="27" customFormat="1" ht="12.75" x14ac:dyDescent="0.2">
      <c r="A39" s="75">
        <f>RANK(G39,G$10:G$100)</f>
        <v>30</v>
      </c>
      <c r="B39" s="59">
        <f>COUNT(I39,L39,O39,R39,U39,X39,AA39,AD39,AG39,AJ39)</f>
        <v>2</v>
      </c>
      <c r="C39" s="39" t="s">
        <v>38</v>
      </c>
      <c r="D39" s="39" t="s">
        <v>15</v>
      </c>
      <c r="E39" s="43" t="s">
        <v>19</v>
      </c>
      <c r="F39" s="45">
        <f>LARGE(AN39:AW39,1)+LARGE(AN39:AW39,2)+LARGE(AN39:AW39,3)+LARGE(AN39:AW39,4)+LARGE(AN39:AW39,5)+LARGE(AN39:AW39,6)</f>
        <v>123.5</v>
      </c>
      <c r="G39" s="63">
        <f>F39/G$9</f>
        <v>20.583333333333332</v>
      </c>
      <c r="H39" s="100"/>
      <c r="I39" s="81"/>
      <c r="J39" s="82"/>
      <c r="K39" s="83"/>
      <c r="L39" s="55"/>
      <c r="M39" s="84"/>
      <c r="N39" s="85">
        <v>143</v>
      </c>
      <c r="O39" s="85">
        <v>26</v>
      </c>
      <c r="P39" s="85">
        <v>23.5</v>
      </c>
      <c r="Q39" s="83">
        <v>119</v>
      </c>
      <c r="R39" s="55">
        <v>8</v>
      </c>
      <c r="S39" s="55">
        <v>100</v>
      </c>
      <c r="T39" s="83"/>
      <c r="U39" s="55"/>
      <c r="V39" s="86"/>
      <c r="W39" s="83"/>
      <c r="X39" s="55"/>
      <c r="Y39" s="55"/>
      <c r="Z39" s="83"/>
      <c r="AA39" s="55"/>
      <c r="AB39" s="86"/>
      <c r="AC39" s="83"/>
      <c r="AD39" s="55"/>
      <c r="AE39" s="86"/>
      <c r="AF39" s="83"/>
      <c r="AG39" s="55"/>
      <c r="AH39" s="87"/>
      <c r="AI39" s="88"/>
      <c r="AJ39" s="89"/>
      <c r="AK39" s="90"/>
      <c r="AL39" s="32"/>
      <c r="AM39" s="52">
        <f t="shared" si="9"/>
        <v>2</v>
      </c>
      <c r="AN39" s="52">
        <f t="shared" si="0"/>
        <v>0</v>
      </c>
      <c r="AO39" s="52">
        <f t="shared" si="1"/>
        <v>0</v>
      </c>
      <c r="AP39" s="52">
        <f t="shared" si="2"/>
        <v>23.5</v>
      </c>
      <c r="AQ39" s="52">
        <f t="shared" si="3"/>
        <v>100</v>
      </c>
      <c r="AR39" s="52">
        <f t="shared" si="4"/>
        <v>0</v>
      </c>
      <c r="AS39" s="52">
        <f t="shared" si="5"/>
        <v>0</v>
      </c>
      <c r="AT39" s="52">
        <f t="shared" si="6"/>
        <v>0</v>
      </c>
      <c r="AU39" s="52">
        <f t="shared" si="7"/>
        <v>0</v>
      </c>
      <c r="AV39" s="52">
        <f t="shared" si="8"/>
        <v>0</v>
      </c>
      <c r="AW39" s="52">
        <f t="shared" si="10"/>
        <v>0</v>
      </c>
      <c r="BE39" s="72"/>
    </row>
    <row r="40" spans="1:57" s="27" customFormat="1" ht="12.75" x14ac:dyDescent="0.2">
      <c r="A40" s="75">
        <f>RANK(G40,G$10:G$100)</f>
        <v>31</v>
      </c>
      <c r="B40" s="59">
        <f>COUNT(I40,L40,O40,R40,U40,X40,AA40,AD40,AG40,AJ40)</f>
        <v>1</v>
      </c>
      <c r="C40" s="80" t="s">
        <v>95</v>
      </c>
      <c r="D40" s="39"/>
      <c r="E40" s="43" t="s">
        <v>96</v>
      </c>
      <c r="F40" s="45">
        <f>LARGE(AN40:AW40,1)+LARGE(AN40:AW40,2)+LARGE(AN40:AW40,3)+LARGE(AN40:AW40,4)+LARGE(AN40:AW40,5)+LARGE(AN40:AW40,6)</f>
        <v>120</v>
      </c>
      <c r="G40" s="63">
        <f>F40/G$9</f>
        <v>20</v>
      </c>
      <c r="H40" s="100"/>
      <c r="I40" s="81"/>
      <c r="J40" s="82"/>
      <c r="K40" s="83"/>
      <c r="L40" s="55"/>
      <c r="M40" s="84"/>
      <c r="N40" s="85">
        <v>109</v>
      </c>
      <c r="O40" s="85">
        <v>6</v>
      </c>
      <c r="P40" s="85">
        <v>120</v>
      </c>
      <c r="Q40" s="83"/>
      <c r="R40" s="55"/>
      <c r="S40" s="55"/>
      <c r="T40" s="83"/>
      <c r="U40" s="55"/>
      <c r="V40" s="86"/>
      <c r="W40" s="83"/>
      <c r="X40" s="55"/>
      <c r="Y40" s="55"/>
      <c r="Z40" s="83"/>
      <c r="AA40" s="55"/>
      <c r="AB40" s="86"/>
      <c r="AC40" s="83"/>
      <c r="AD40" s="55"/>
      <c r="AE40" s="86"/>
      <c r="AF40" s="83"/>
      <c r="AG40" s="55"/>
      <c r="AH40" s="97"/>
      <c r="AI40" s="88"/>
      <c r="AJ40" s="89"/>
      <c r="AK40" s="98"/>
      <c r="AL40" s="32"/>
      <c r="AM40" s="52">
        <f t="shared" si="9"/>
        <v>1</v>
      </c>
      <c r="AN40" s="52">
        <f t="shared" si="0"/>
        <v>0</v>
      </c>
      <c r="AO40" s="52">
        <f t="shared" si="1"/>
        <v>0</v>
      </c>
      <c r="AP40" s="52">
        <f t="shared" si="2"/>
        <v>120</v>
      </c>
      <c r="AQ40" s="52">
        <f t="shared" si="3"/>
        <v>0</v>
      </c>
      <c r="AR40" s="52">
        <f t="shared" si="4"/>
        <v>0</v>
      </c>
      <c r="AS40" s="52">
        <f t="shared" si="5"/>
        <v>0</v>
      </c>
      <c r="AT40" s="52">
        <f t="shared" si="6"/>
        <v>0</v>
      </c>
      <c r="AU40" s="52">
        <f t="shared" si="7"/>
        <v>0</v>
      </c>
      <c r="AV40" s="52">
        <f t="shared" si="8"/>
        <v>0</v>
      </c>
      <c r="AW40" s="52">
        <f t="shared" si="10"/>
        <v>0</v>
      </c>
      <c r="BE40" s="72"/>
    </row>
    <row r="41" spans="1:57" s="27" customFormat="1" ht="12.75" x14ac:dyDescent="0.2">
      <c r="A41" s="75">
        <f>RANK(G41,G$10:G$100)</f>
        <v>32</v>
      </c>
      <c r="B41" s="59">
        <f>COUNT(I41,L41,O41,R41,U41,X41,AA41,AD41,AG41,AJ41)</f>
        <v>1</v>
      </c>
      <c r="C41" s="80" t="s">
        <v>105</v>
      </c>
      <c r="D41" s="39" t="s">
        <v>47</v>
      </c>
      <c r="E41" s="43" t="s">
        <v>19</v>
      </c>
      <c r="F41" s="45">
        <f>LARGE(AN41:AW41,1)+LARGE(AN41:AW41,2)+LARGE(AN41:AW41,3)+LARGE(AN41:AW41,4)+LARGE(AN41:AW41,5)+LARGE(AN41:AW41,6)</f>
        <v>110</v>
      </c>
      <c r="G41" s="63">
        <f>F41/G$9</f>
        <v>18.333333333333332</v>
      </c>
      <c r="H41" s="100"/>
      <c r="I41" s="81"/>
      <c r="J41" s="82"/>
      <c r="K41" s="83"/>
      <c r="L41" s="55"/>
      <c r="M41" s="84"/>
      <c r="N41" s="85"/>
      <c r="O41" s="85"/>
      <c r="P41" s="85"/>
      <c r="Q41" s="83"/>
      <c r="R41" s="55"/>
      <c r="S41" s="55"/>
      <c r="T41" s="83"/>
      <c r="U41" s="55"/>
      <c r="V41" s="86"/>
      <c r="W41" s="83"/>
      <c r="X41" s="55"/>
      <c r="Y41" s="55"/>
      <c r="Z41" s="83"/>
      <c r="AA41" s="55"/>
      <c r="AB41" s="86"/>
      <c r="AC41" s="83">
        <v>107</v>
      </c>
      <c r="AD41" s="55">
        <v>6</v>
      </c>
      <c r="AE41" s="86">
        <v>110</v>
      </c>
      <c r="AF41" s="83"/>
      <c r="AG41" s="55"/>
      <c r="AH41" s="97"/>
      <c r="AI41" s="88"/>
      <c r="AJ41" s="89"/>
      <c r="AK41" s="98"/>
      <c r="AL41" s="32"/>
      <c r="AM41" s="52">
        <f t="shared" si="9"/>
        <v>1</v>
      </c>
      <c r="AN41" s="52">
        <f t="shared" si="0"/>
        <v>0</v>
      </c>
      <c r="AO41" s="52">
        <f t="shared" si="1"/>
        <v>0</v>
      </c>
      <c r="AP41" s="52">
        <f t="shared" si="2"/>
        <v>0</v>
      </c>
      <c r="AQ41" s="52">
        <f t="shared" si="3"/>
        <v>0</v>
      </c>
      <c r="AR41" s="52">
        <f t="shared" si="4"/>
        <v>0</v>
      </c>
      <c r="AS41" s="52">
        <f t="shared" si="5"/>
        <v>0</v>
      </c>
      <c r="AT41" s="52">
        <f t="shared" si="6"/>
        <v>0</v>
      </c>
      <c r="AU41" s="52">
        <f t="shared" si="7"/>
        <v>110</v>
      </c>
      <c r="AV41" s="52">
        <f t="shared" si="8"/>
        <v>0</v>
      </c>
      <c r="AW41" s="52">
        <f t="shared" si="10"/>
        <v>0</v>
      </c>
      <c r="BE41" s="72"/>
    </row>
    <row r="42" spans="1:57" s="27" customFormat="1" ht="12.75" x14ac:dyDescent="0.2">
      <c r="A42" s="75">
        <f>RANK(G42,G$10:G$100)</f>
        <v>33</v>
      </c>
      <c r="B42" s="59">
        <f>COUNT(I42,L42,O42,R42,U42,X42,AA42,AD42,AG42,AJ42)</f>
        <v>1</v>
      </c>
      <c r="C42" s="80" t="s">
        <v>108</v>
      </c>
      <c r="D42" s="39" t="s">
        <v>16</v>
      </c>
      <c r="E42" s="43" t="s">
        <v>19</v>
      </c>
      <c r="F42" s="45">
        <f>LARGE(AN42:AW42,1)+LARGE(AN42:AW42,2)+LARGE(AN42:AW42,3)+LARGE(AN42:AW42,4)+LARGE(AN42:AW42,5)+LARGE(AN42:AW42,6)</f>
        <v>95</v>
      </c>
      <c r="G42" s="63">
        <f>F42/G$9</f>
        <v>15.833333333333334</v>
      </c>
      <c r="H42" s="100"/>
      <c r="I42" s="81"/>
      <c r="J42" s="82"/>
      <c r="K42" s="83"/>
      <c r="L42" s="55"/>
      <c r="M42" s="84"/>
      <c r="N42" s="85"/>
      <c r="O42" s="85"/>
      <c r="P42" s="85"/>
      <c r="Q42" s="83"/>
      <c r="R42" s="55"/>
      <c r="S42" s="55"/>
      <c r="T42" s="83"/>
      <c r="U42" s="55"/>
      <c r="V42" s="86"/>
      <c r="W42" s="83"/>
      <c r="X42" s="55"/>
      <c r="Y42" s="55"/>
      <c r="Z42" s="83"/>
      <c r="AA42" s="55"/>
      <c r="AB42" s="86"/>
      <c r="AC42" s="83"/>
      <c r="AD42" s="55"/>
      <c r="AE42" s="86"/>
      <c r="AF42" s="83">
        <v>108</v>
      </c>
      <c r="AG42" s="55">
        <v>8</v>
      </c>
      <c r="AH42" s="87">
        <v>95</v>
      </c>
      <c r="AI42" s="88"/>
      <c r="AJ42" s="89"/>
      <c r="AK42" s="90"/>
      <c r="AL42" s="32"/>
      <c r="AM42" s="52">
        <f t="shared" si="9"/>
        <v>1</v>
      </c>
      <c r="AN42" s="52">
        <f t="shared" si="0"/>
        <v>0</v>
      </c>
      <c r="AO42" s="52">
        <f t="shared" si="1"/>
        <v>0</v>
      </c>
      <c r="AP42" s="52">
        <f t="shared" si="2"/>
        <v>0</v>
      </c>
      <c r="AQ42" s="52">
        <f t="shared" si="3"/>
        <v>0</v>
      </c>
      <c r="AR42" s="52">
        <f t="shared" si="4"/>
        <v>0</v>
      </c>
      <c r="AS42" s="52">
        <f t="shared" si="5"/>
        <v>0</v>
      </c>
      <c r="AT42" s="52">
        <f t="shared" si="6"/>
        <v>0</v>
      </c>
      <c r="AU42" s="52">
        <f t="shared" si="7"/>
        <v>0</v>
      </c>
      <c r="AV42" s="52">
        <f t="shared" si="8"/>
        <v>95</v>
      </c>
      <c r="AW42" s="52">
        <f t="shared" si="10"/>
        <v>0</v>
      </c>
      <c r="BE42" s="72"/>
    </row>
    <row r="43" spans="1:57" s="27" customFormat="1" ht="12.75" x14ac:dyDescent="0.2">
      <c r="A43" s="75">
        <f>RANK(G43,G$10:G$100)</f>
        <v>34</v>
      </c>
      <c r="B43" s="59">
        <f>COUNT(I43,L43,O43,R43,U43,X43,AA43,AD43,AG43,AJ43)</f>
        <v>2</v>
      </c>
      <c r="C43" s="80" t="s">
        <v>44</v>
      </c>
      <c r="D43" s="39" t="s">
        <v>17</v>
      </c>
      <c r="E43" s="43" t="s">
        <v>19</v>
      </c>
      <c r="F43" s="45">
        <f>LARGE(AN43:AW43,1)+LARGE(AN43:AW43,2)+LARGE(AN43:AW43,3)+LARGE(AN43:AW43,4)+LARGE(AN43:AW43,5)+LARGE(AN43:AW43,6)</f>
        <v>94</v>
      </c>
      <c r="G43" s="63">
        <f>F43/G$9</f>
        <v>15.666666666666666</v>
      </c>
      <c r="H43" s="100"/>
      <c r="I43" s="81"/>
      <c r="J43" s="82"/>
      <c r="K43" s="83">
        <v>109</v>
      </c>
      <c r="L43" s="55">
        <v>13</v>
      </c>
      <c r="M43" s="84">
        <v>65</v>
      </c>
      <c r="N43" s="85">
        <v>125</v>
      </c>
      <c r="O43" s="85">
        <v>21</v>
      </c>
      <c r="P43" s="85">
        <v>29</v>
      </c>
      <c r="Q43" s="83"/>
      <c r="R43" s="55"/>
      <c r="S43" s="55"/>
      <c r="T43" s="83"/>
      <c r="U43" s="55"/>
      <c r="V43" s="86"/>
      <c r="W43" s="83"/>
      <c r="X43" s="55"/>
      <c r="Y43" s="55"/>
      <c r="Z43" s="83"/>
      <c r="AA43" s="55"/>
      <c r="AB43" s="86"/>
      <c r="AC43" s="83"/>
      <c r="AD43" s="55"/>
      <c r="AE43" s="86"/>
      <c r="AF43" s="83"/>
      <c r="AG43" s="55"/>
      <c r="AH43" s="87"/>
      <c r="AI43" s="88"/>
      <c r="AJ43" s="89"/>
      <c r="AK43" s="90"/>
      <c r="AL43" s="32"/>
      <c r="AM43" s="52">
        <f t="shared" si="9"/>
        <v>2</v>
      </c>
      <c r="AN43" s="52">
        <f t="shared" si="0"/>
        <v>0</v>
      </c>
      <c r="AO43" s="52">
        <f t="shared" si="1"/>
        <v>65</v>
      </c>
      <c r="AP43" s="52">
        <f t="shared" si="2"/>
        <v>29</v>
      </c>
      <c r="AQ43" s="52">
        <f t="shared" si="3"/>
        <v>0</v>
      </c>
      <c r="AR43" s="52">
        <f t="shared" si="4"/>
        <v>0</v>
      </c>
      <c r="AS43" s="52">
        <f t="shared" si="5"/>
        <v>0</v>
      </c>
      <c r="AT43" s="52">
        <f t="shared" si="6"/>
        <v>0</v>
      </c>
      <c r="AU43" s="52">
        <f t="shared" si="7"/>
        <v>0</v>
      </c>
      <c r="AV43" s="52">
        <f t="shared" si="8"/>
        <v>0</v>
      </c>
      <c r="AW43" s="52">
        <f t="shared" si="10"/>
        <v>0</v>
      </c>
      <c r="BE43" s="72"/>
    </row>
    <row r="44" spans="1:57" s="27" customFormat="1" ht="12.75" x14ac:dyDescent="0.2">
      <c r="A44" s="75">
        <f>RANK(G44,G$10:G$100)</f>
        <v>35</v>
      </c>
      <c r="B44" s="59">
        <f>COUNT(I44,L44,O44,R44,U44,X44,AA44,AD44,AG44,AJ44)</f>
        <v>1</v>
      </c>
      <c r="C44" s="80" t="s">
        <v>91</v>
      </c>
      <c r="D44" s="39" t="s">
        <v>15</v>
      </c>
      <c r="E44" s="43" t="s">
        <v>19</v>
      </c>
      <c r="F44" s="45">
        <f>LARGE(AN44:AW44,1)+LARGE(AN44:AW44,2)+LARGE(AN44:AW44,3)+LARGE(AN44:AW44,4)+LARGE(AN44:AW44,5)+LARGE(AN44:AW44,6)</f>
        <v>90</v>
      </c>
      <c r="G44" s="63">
        <f>F44/G$9</f>
        <v>15</v>
      </c>
      <c r="H44" s="100">
        <v>268</v>
      </c>
      <c r="I44" s="81">
        <v>17</v>
      </c>
      <c r="J44" s="82">
        <v>90</v>
      </c>
      <c r="K44" s="83"/>
      <c r="L44" s="55"/>
      <c r="M44" s="84"/>
      <c r="N44" s="85"/>
      <c r="O44" s="85"/>
      <c r="P44" s="85"/>
      <c r="Q44" s="83"/>
      <c r="R44" s="55"/>
      <c r="S44" s="55"/>
      <c r="T44" s="83"/>
      <c r="U44" s="55"/>
      <c r="V44" s="86"/>
      <c r="W44" s="83"/>
      <c r="X44" s="55"/>
      <c r="Y44" s="55"/>
      <c r="Z44" s="83"/>
      <c r="AA44" s="55"/>
      <c r="AB44" s="86"/>
      <c r="AC44" s="83"/>
      <c r="AD44" s="55"/>
      <c r="AE44" s="86"/>
      <c r="AF44" s="83"/>
      <c r="AG44" s="55"/>
      <c r="AH44" s="87"/>
      <c r="AI44" s="88"/>
      <c r="AJ44" s="89"/>
      <c r="AK44" s="90"/>
      <c r="AL44" s="32"/>
      <c r="AM44" s="52">
        <f t="shared" si="9"/>
        <v>1</v>
      </c>
      <c r="AN44" s="52">
        <f t="shared" si="0"/>
        <v>90</v>
      </c>
      <c r="AO44" s="52">
        <f t="shared" si="1"/>
        <v>0</v>
      </c>
      <c r="AP44" s="52">
        <f t="shared" si="2"/>
        <v>0</v>
      </c>
      <c r="AQ44" s="52">
        <f t="shared" si="3"/>
        <v>0</v>
      </c>
      <c r="AR44" s="52">
        <f t="shared" si="4"/>
        <v>0</v>
      </c>
      <c r="AS44" s="52">
        <f t="shared" si="5"/>
        <v>0</v>
      </c>
      <c r="AT44" s="52">
        <f t="shared" si="6"/>
        <v>0</v>
      </c>
      <c r="AU44" s="52">
        <f t="shared" si="7"/>
        <v>0</v>
      </c>
      <c r="AV44" s="52">
        <f t="shared" si="8"/>
        <v>0</v>
      </c>
      <c r="AW44" s="52">
        <f t="shared" si="10"/>
        <v>0</v>
      </c>
      <c r="BE44" s="72"/>
    </row>
    <row r="45" spans="1:57" s="27" customFormat="1" ht="12.75" x14ac:dyDescent="0.2">
      <c r="A45" s="75">
        <f>RANK(G45,G$10:G$100)</f>
        <v>36</v>
      </c>
      <c r="B45" s="59">
        <f>COUNT(I45,L45,O45,R45,U45,X45,AA45,AD45,AG45,AJ45)</f>
        <v>1</v>
      </c>
      <c r="C45" s="80" t="s">
        <v>104</v>
      </c>
      <c r="D45" s="39" t="s">
        <v>15</v>
      </c>
      <c r="E45" s="43" t="s">
        <v>19</v>
      </c>
      <c r="F45" s="45">
        <f>LARGE(AN45:AW45,1)+LARGE(AN45:AW45,2)+LARGE(AN45:AW45,3)+LARGE(AN45:AW45,4)+LARGE(AN45:AW45,5)+LARGE(AN45:AW45,6)</f>
        <v>80</v>
      </c>
      <c r="G45" s="63">
        <f>F45/G$9</f>
        <v>13.333333333333334</v>
      </c>
      <c r="H45" s="100"/>
      <c r="I45" s="81"/>
      <c r="J45" s="82"/>
      <c r="K45" s="83"/>
      <c r="L45" s="55"/>
      <c r="M45" s="84"/>
      <c r="N45" s="85"/>
      <c r="O45" s="85"/>
      <c r="P45" s="85"/>
      <c r="Q45" s="83"/>
      <c r="R45" s="55"/>
      <c r="S45" s="55"/>
      <c r="T45" s="83">
        <v>225</v>
      </c>
      <c r="U45" s="55">
        <v>18</v>
      </c>
      <c r="V45" s="55">
        <v>80</v>
      </c>
      <c r="W45" s="83"/>
      <c r="X45" s="55"/>
      <c r="Y45" s="55"/>
      <c r="Z45" s="83"/>
      <c r="AA45" s="55"/>
      <c r="AB45" s="55"/>
      <c r="AC45" s="83"/>
      <c r="AD45" s="55"/>
      <c r="AE45" s="55"/>
      <c r="AF45" s="83"/>
      <c r="AG45" s="55"/>
      <c r="AH45" s="87"/>
      <c r="AI45" s="88"/>
      <c r="AJ45" s="89"/>
      <c r="AK45" s="90"/>
      <c r="AL45" s="32"/>
      <c r="AM45" s="52">
        <f t="shared" si="9"/>
        <v>1</v>
      </c>
      <c r="AN45" s="52">
        <f t="shared" si="0"/>
        <v>0</v>
      </c>
      <c r="AO45" s="52">
        <f t="shared" si="1"/>
        <v>0</v>
      </c>
      <c r="AP45" s="52">
        <f t="shared" si="2"/>
        <v>0</v>
      </c>
      <c r="AQ45" s="52">
        <f t="shared" si="3"/>
        <v>0</v>
      </c>
      <c r="AR45" s="52">
        <f t="shared" si="4"/>
        <v>80</v>
      </c>
      <c r="AS45" s="52">
        <f t="shared" si="5"/>
        <v>0</v>
      </c>
      <c r="AT45" s="52">
        <f t="shared" si="6"/>
        <v>0</v>
      </c>
      <c r="AU45" s="52">
        <f t="shared" si="7"/>
        <v>0</v>
      </c>
      <c r="AV45" s="52">
        <f t="shared" si="8"/>
        <v>0</v>
      </c>
      <c r="AW45" s="52">
        <f t="shared" si="10"/>
        <v>0</v>
      </c>
      <c r="BE45" s="72"/>
    </row>
    <row r="46" spans="1:57" x14ac:dyDescent="0.25">
      <c r="A46" s="75">
        <f>RANK(G46,G$10:G$100)</f>
        <v>37</v>
      </c>
      <c r="B46" s="59">
        <f>COUNT(I46,L46,O46,R46,U46,X46,AA46,AD46,AG46,AJ46)</f>
        <v>1</v>
      </c>
      <c r="C46" s="80" t="s">
        <v>97</v>
      </c>
      <c r="D46" s="39"/>
      <c r="E46" s="43" t="s">
        <v>96</v>
      </c>
      <c r="F46" s="45">
        <f>LARGE(AN46:AW46,1)+LARGE(AN46:AW46,2)+LARGE(AN46:AW46,3)+LARGE(AN46:AW46,4)+LARGE(AN46:AW46,5)+LARGE(AN46:AW46,6)</f>
        <v>72.5</v>
      </c>
      <c r="G46" s="63">
        <f>F46/G$9</f>
        <v>12.083333333333334</v>
      </c>
      <c r="H46" s="100"/>
      <c r="I46" s="81"/>
      <c r="J46" s="82"/>
      <c r="K46" s="83"/>
      <c r="L46" s="55"/>
      <c r="M46" s="84"/>
      <c r="N46" s="85">
        <v>114</v>
      </c>
      <c r="O46" s="85">
        <v>11</v>
      </c>
      <c r="P46" s="85">
        <v>72.5</v>
      </c>
      <c r="Q46" s="83"/>
      <c r="R46" s="55"/>
      <c r="S46" s="55"/>
      <c r="T46" s="83"/>
      <c r="U46" s="55"/>
      <c r="V46" s="86"/>
      <c r="W46" s="83"/>
      <c r="X46" s="55"/>
      <c r="Y46" s="55"/>
      <c r="Z46" s="83"/>
      <c r="AA46" s="55"/>
      <c r="AB46" s="86"/>
      <c r="AC46" s="83"/>
      <c r="AD46" s="55"/>
      <c r="AE46" s="86"/>
      <c r="AF46" s="83"/>
      <c r="AG46" s="55"/>
      <c r="AH46" s="87"/>
      <c r="AI46" s="88"/>
      <c r="AJ46" s="89"/>
      <c r="AK46" s="90"/>
      <c r="AM46" s="52">
        <f t="shared" si="9"/>
        <v>1</v>
      </c>
      <c r="AN46" s="52">
        <f t="shared" si="0"/>
        <v>0</v>
      </c>
      <c r="AO46" s="52">
        <f t="shared" si="1"/>
        <v>0</v>
      </c>
      <c r="AP46" s="52">
        <f t="shared" si="2"/>
        <v>72.5</v>
      </c>
      <c r="AQ46" s="52">
        <f t="shared" si="3"/>
        <v>0</v>
      </c>
      <c r="AR46" s="52">
        <f t="shared" si="4"/>
        <v>0</v>
      </c>
      <c r="AS46" s="52">
        <f t="shared" si="5"/>
        <v>0</v>
      </c>
      <c r="AT46" s="52">
        <f t="shared" si="6"/>
        <v>0</v>
      </c>
      <c r="AU46" s="52">
        <f t="shared" si="7"/>
        <v>0</v>
      </c>
      <c r="AV46" s="52">
        <f t="shared" si="8"/>
        <v>0</v>
      </c>
      <c r="AW46" s="52">
        <f t="shared" si="10"/>
        <v>0</v>
      </c>
    </row>
    <row r="47" spans="1:57" x14ac:dyDescent="0.25">
      <c r="A47" s="75">
        <f>RANK(G47,G$10:G$100)</f>
        <v>38</v>
      </c>
      <c r="B47" s="59">
        <f>COUNT(I47,L47,O47,R47,U47,X47,AA47,AD47,AG47,AJ47)</f>
        <v>2</v>
      </c>
      <c r="C47" s="80" t="s">
        <v>94</v>
      </c>
      <c r="D47" s="39" t="s">
        <v>17</v>
      </c>
      <c r="E47" s="43" t="s">
        <v>19</v>
      </c>
      <c r="F47" s="45">
        <f>LARGE(AN47:AW47,1)+LARGE(AN47:AW47,2)+LARGE(AN47:AW47,3)+LARGE(AN47:AW47,4)+LARGE(AN47:AW47,5)+LARGE(AN47:AW47,6)</f>
        <v>65</v>
      </c>
      <c r="G47" s="63">
        <f>F47/G$9</f>
        <v>10.833333333333334</v>
      </c>
      <c r="H47" s="100"/>
      <c r="I47" s="81"/>
      <c r="J47" s="82"/>
      <c r="K47" s="83">
        <v>123</v>
      </c>
      <c r="L47" s="55">
        <v>18</v>
      </c>
      <c r="M47" s="84">
        <v>40</v>
      </c>
      <c r="N47" s="85">
        <v>135</v>
      </c>
      <c r="O47" s="85">
        <v>25</v>
      </c>
      <c r="P47" s="85">
        <v>25</v>
      </c>
      <c r="Q47" s="83"/>
      <c r="R47" s="55"/>
      <c r="S47" s="55"/>
      <c r="T47" s="83"/>
      <c r="U47" s="55"/>
      <c r="V47" s="55"/>
      <c r="W47" s="83"/>
      <c r="X47" s="55"/>
      <c r="Y47" s="55"/>
      <c r="Z47" s="83"/>
      <c r="AA47" s="55"/>
      <c r="AB47" s="86"/>
      <c r="AC47" s="83"/>
      <c r="AD47" s="55"/>
      <c r="AE47" s="86"/>
      <c r="AF47" s="83"/>
      <c r="AG47" s="55"/>
      <c r="AH47" s="87"/>
      <c r="AI47" s="88"/>
      <c r="AJ47" s="89"/>
      <c r="AK47" s="90"/>
      <c r="AM47" s="52">
        <f t="shared" si="9"/>
        <v>2</v>
      </c>
      <c r="AN47" s="52">
        <f t="shared" si="0"/>
        <v>0</v>
      </c>
      <c r="AO47" s="52">
        <f t="shared" si="1"/>
        <v>40</v>
      </c>
      <c r="AP47" s="52">
        <f t="shared" si="2"/>
        <v>25</v>
      </c>
      <c r="AQ47" s="52">
        <f t="shared" si="3"/>
        <v>0</v>
      </c>
      <c r="AR47" s="52">
        <f t="shared" si="4"/>
        <v>0</v>
      </c>
      <c r="AS47" s="52">
        <f t="shared" si="5"/>
        <v>0</v>
      </c>
      <c r="AT47" s="52">
        <f t="shared" si="6"/>
        <v>0</v>
      </c>
      <c r="AU47" s="52">
        <f t="shared" si="7"/>
        <v>0</v>
      </c>
      <c r="AV47" s="52">
        <f t="shared" si="8"/>
        <v>0</v>
      </c>
      <c r="AW47" s="52">
        <f t="shared" si="10"/>
        <v>0</v>
      </c>
    </row>
    <row r="48" spans="1:57" x14ac:dyDescent="0.25">
      <c r="A48" s="75">
        <f>RANK(G48,G$10:G$100)</f>
        <v>39</v>
      </c>
      <c r="B48" s="59">
        <f>COUNT(I48,L48,O48,R48,U48,X48,AA48,AD48,AG48,AJ48)</f>
        <v>1</v>
      </c>
      <c r="C48" s="80" t="s">
        <v>98</v>
      </c>
      <c r="D48" s="39" t="s">
        <v>14</v>
      </c>
      <c r="E48" s="43" t="s">
        <v>19</v>
      </c>
      <c r="F48" s="45">
        <f>LARGE(AN48:AW48,1)+LARGE(AN48:AW48,2)+LARGE(AN48:AW48,3)+LARGE(AN48:AW48,4)+LARGE(AN48:AW48,5)+LARGE(AN48:AW48,6)</f>
        <v>50</v>
      </c>
      <c r="G48" s="63">
        <f>F48/G$9</f>
        <v>8.3333333333333339</v>
      </c>
      <c r="H48" s="100"/>
      <c r="I48" s="81"/>
      <c r="J48" s="82"/>
      <c r="K48" s="83"/>
      <c r="L48" s="55"/>
      <c r="M48" s="84"/>
      <c r="N48" s="85">
        <v>118</v>
      </c>
      <c r="O48" s="85">
        <v>16</v>
      </c>
      <c r="P48" s="85">
        <v>50</v>
      </c>
      <c r="Q48" s="83"/>
      <c r="R48" s="55"/>
      <c r="S48" s="55"/>
      <c r="T48" s="83"/>
      <c r="U48" s="55"/>
      <c r="V48" s="86"/>
      <c r="W48" s="83"/>
      <c r="X48" s="55"/>
      <c r="Y48" s="55"/>
      <c r="Z48" s="83"/>
      <c r="AA48" s="55"/>
      <c r="AB48" s="86"/>
      <c r="AC48" s="83"/>
      <c r="AD48" s="55"/>
      <c r="AE48" s="86"/>
      <c r="AF48" s="83"/>
      <c r="AG48" s="55"/>
      <c r="AH48" s="87"/>
      <c r="AI48" s="88"/>
      <c r="AJ48" s="89"/>
      <c r="AK48" s="90"/>
      <c r="AM48" s="52">
        <f t="shared" si="9"/>
        <v>1</v>
      </c>
      <c r="AN48" s="52">
        <f t="shared" si="0"/>
        <v>0</v>
      </c>
      <c r="AO48" s="52">
        <f t="shared" si="1"/>
        <v>0</v>
      </c>
      <c r="AP48" s="52">
        <f t="shared" si="2"/>
        <v>50</v>
      </c>
      <c r="AQ48" s="52">
        <f t="shared" si="3"/>
        <v>0</v>
      </c>
      <c r="AR48" s="52">
        <f t="shared" si="4"/>
        <v>0</v>
      </c>
      <c r="AS48" s="52">
        <f t="shared" si="5"/>
        <v>0</v>
      </c>
      <c r="AT48" s="52">
        <f t="shared" si="6"/>
        <v>0</v>
      </c>
      <c r="AU48" s="52">
        <f t="shared" si="7"/>
        <v>0</v>
      </c>
      <c r="AV48" s="52">
        <f t="shared" si="8"/>
        <v>0</v>
      </c>
      <c r="AW48" s="52">
        <f t="shared" si="10"/>
        <v>0</v>
      </c>
    </row>
    <row r="49" spans="1:49" x14ac:dyDescent="0.25">
      <c r="A49" s="75">
        <f>RANK(G49,G$10:G$100)</f>
        <v>40</v>
      </c>
      <c r="B49" s="59">
        <f>COUNT(I49,L49,O49,R49,U49,X49,AA49,AD49,AG49,AJ49)</f>
        <v>1</v>
      </c>
      <c r="C49" s="80" t="s">
        <v>93</v>
      </c>
      <c r="D49" s="39" t="s">
        <v>17</v>
      </c>
      <c r="E49" s="43" t="s">
        <v>19</v>
      </c>
      <c r="F49" s="45">
        <f>LARGE(AN49:AW49,1)+LARGE(AN49:AW49,2)+LARGE(AN49:AW49,3)+LARGE(AN49:AW49,4)+LARGE(AN49:AW49,5)+LARGE(AN49:AW49,6)</f>
        <v>47.5</v>
      </c>
      <c r="G49" s="63">
        <f>F49/G$9</f>
        <v>7.916666666666667</v>
      </c>
      <c r="H49" s="100"/>
      <c r="I49" s="81"/>
      <c r="J49" s="82"/>
      <c r="K49" s="83">
        <v>119</v>
      </c>
      <c r="L49" s="55">
        <v>16</v>
      </c>
      <c r="M49" s="84">
        <v>47.5</v>
      </c>
      <c r="N49" s="85"/>
      <c r="O49" s="85"/>
      <c r="P49" s="85"/>
      <c r="Q49" s="83"/>
      <c r="R49" s="55"/>
      <c r="S49" s="55"/>
      <c r="T49" s="83"/>
      <c r="U49" s="55"/>
      <c r="V49" s="86"/>
      <c r="W49" s="83"/>
      <c r="X49" s="55"/>
      <c r="Y49" s="55"/>
      <c r="Z49" s="83"/>
      <c r="AA49" s="55"/>
      <c r="AB49" s="86"/>
      <c r="AC49" s="83"/>
      <c r="AD49" s="55"/>
      <c r="AE49" s="86"/>
      <c r="AF49" s="83"/>
      <c r="AG49" s="55"/>
      <c r="AH49" s="87"/>
      <c r="AI49" s="88"/>
      <c r="AJ49" s="89"/>
      <c r="AK49" s="90"/>
      <c r="AM49" s="52">
        <f t="shared" si="9"/>
        <v>1</v>
      </c>
      <c r="AN49" s="52">
        <f t="shared" si="0"/>
        <v>0</v>
      </c>
      <c r="AO49" s="52">
        <f t="shared" si="1"/>
        <v>47.5</v>
      </c>
      <c r="AP49" s="52">
        <f t="shared" si="2"/>
        <v>0</v>
      </c>
      <c r="AQ49" s="52">
        <f t="shared" si="3"/>
        <v>0</v>
      </c>
      <c r="AR49" s="52">
        <f t="shared" si="4"/>
        <v>0</v>
      </c>
      <c r="AS49" s="52">
        <f t="shared" si="5"/>
        <v>0</v>
      </c>
      <c r="AT49" s="52">
        <f t="shared" si="6"/>
        <v>0</v>
      </c>
      <c r="AU49" s="52">
        <f t="shared" si="7"/>
        <v>0</v>
      </c>
      <c r="AV49" s="52">
        <f t="shared" si="8"/>
        <v>0</v>
      </c>
      <c r="AW49" s="52">
        <f t="shared" si="10"/>
        <v>0</v>
      </c>
    </row>
    <row r="50" spans="1:49" ht="16.5" customHeight="1" x14ac:dyDescent="0.25">
      <c r="A50" s="75">
        <f>RANK(G50,G$10:G$100)</f>
        <v>41</v>
      </c>
      <c r="B50" s="59">
        <f>COUNT(I50,L50,O50,R50,U50,X50,AA50,AD50,AG50,AJ50)</f>
        <v>1</v>
      </c>
      <c r="C50" s="80" t="s">
        <v>99</v>
      </c>
      <c r="D50" s="39" t="s">
        <v>16</v>
      </c>
      <c r="E50" s="43" t="s">
        <v>19</v>
      </c>
      <c r="F50" s="45">
        <f>LARGE(AN50:AW50,1)+LARGE(AN50:AW50,2)+LARGE(AN50:AW50,3)+LARGE(AN50:AW50,4)+LARGE(AN50:AW50,5)+LARGE(AN50:AW50,6)</f>
        <v>35</v>
      </c>
      <c r="G50" s="63">
        <f>F50/G$9</f>
        <v>5.833333333333333</v>
      </c>
      <c r="H50" s="100"/>
      <c r="I50" s="81"/>
      <c r="J50" s="82"/>
      <c r="K50" s="83"/>
      <c r="L50" s="55"/>
      <c r="M50" s="84"/>
      <c r="N50" s="85">
        <v>121</v>
      </c>
      <c r="O50" s="85">
        <v>19</v>
      </c>
      <c r="P50" s="85">
        <v>35</v>
      </c>
      <c r="Q50" s="83"/>
      <c r="R50" s="55"/>
      <c r="S50" s="55"/>
      <c r="T50" s="83"/>
      <c r="U50" s="55"/>
      <c r="V50" s="86"/>
      <c r="W50" s="83"/>
      <c r="X50" s="55"/>
      <c r="Y50" s="55"/>
      <c r="Z50" s="83"/>
      <c r="AA50" s="55"/>
      <c r="AB50" s="86"/>
      <c r="AC50" s="83"/>
      <c r="AD50" s="55"/>
      <c r="AE50" s="86"/>
      <c r="AF50" s="83"/>
      <c r="AG50" s="55"/>
      <c r="AH50" s="87"/>
      <c r="AI50" s="88"/>
      <c r="AJ50" s="89"/>
      <c r="AK50" s="90"/>
      <c r="AM50" s="52">
        <f t="shared" si="9"/>
        <v>1</v>
      </c>
      <c r="AN50" s="52">
        <f t="shared" si="0"/>
        <v>0</v>
      </c>
      <c r="AO50" s="52">
        <f t="shared" si="1"/>
        <v>0</v>
      </c>
      <c r="AP50" s="52">
        <f t="shared" si="2"/>
        <v>35</v>
      </c>
      <c r="AQ50" s="52">
        <f t="shared" si="3"/>
        <v>0</v>
      </c>
      <c r="AR50" s="52">
        <f t="shared" si="4"/>
        <v>0</v>
      </c>
      <c r="AS50" s="52">
        <f t="shared" si="5"/>
        <v>0</v>
      </c>
      <c r="AT50" s="52">
        <f t="shared" si="6"/>
        <v>0</v>
      </c>
      <c r="AU50" s="52">
        <f t="shared" si="7"/>
        <v>0</v>
      </c>
      <c r="AV50" s="52">
        <f t="shared" si="8"/>
        <v>0</v>
      </c>
      <c r="AW50" s="52">
        <f t="shared" si="10"/>
        <v>0</v>
      </c>
    </row>
    <row r="51" spans="1:49" ht="16.5" customHeight="1" x14ac:dyDescent="0.25">
      <c r="A51" s="75">
        <f>RANK(G51,G$10:G$100)</f>
        <v>42</v>
      </c>
      <c r="B51" s="59">
        <f>COUNT(I51,L51,O51,R51,U51,X51,AA51,AD51,AG51,AJ51)</f>
        <v>1</v>
      </c>
      <c r="C51" s="80" t="s">
        <v>100</v>
      </c>
      <c r="D51" s="39" t="s">
        <v>15</v>
      </c>
      <c r="E51" s="43" t="s">
        <v>19</v>
      </c>
      <c r="F51" s="45">
        <f>LARGE(AN51:AW51,1)+LARGE(AN51:AW51,2)+LARGE(AN51:AW51,3)+LARGE(AN51:AW51,4)+LARGE(AN51:AW51,5)+LARGE(AN51:AW51,6)</f>
        <v>29</v>
      </c>
      <c r="G51" s="63">
        <f>F51/G$9</f>
        <v>4.833333333333333</v>
      </c>
      <c r="H51" s="100"/>
      <c r="I51" s="81"/>
      <c r="J51" s="82"/>
      <c r="K51" s="83"/>
      <c r="L51" s="55"/>
      <c r="M51" s="84"/>
      <c r="N51" s="85">
        <v>125</v>
      </c>
      <c r="O51" s="85">
        <v>21</v>
      </c>
      <c r="P51" s="85">
        <v>29</v>
      </c>
      <c r="Q51" s="83"/>
      <c r="R51" s="55"/>
      <c r="S51" s="55"/>
      <c r="T51" s="83"/>
      <c r="U51" s="55"/>
      <c r="V51" s="86"/>
      <c r="W51" s="83"/>
      <c r="X51" s="55"/>
      <c r="Y51" s="55"/>
      <c r="Z51" s="83"/>
      <c r="AA51" s="55"/>
      <c r="AB51" s="86"/>
      <c r="AC51" s="83"/>
      <c r="AD51" s="55"/>
      <c r="AE51" s="86"/>
      <c r="AF51" s="83"/>
      <c r="AG51" s="55"/>
      <c r="AH51" s="87"/>
      <c r="AI51" s="88"/>
      <c r="AJ51" s="89"/>
      <c r="AK51" s="90"/>
      <c r="AM51" s="52">
        <f t="shared" si="9"/>
        <v>1</v>
      </c>
      <c r="AN51" s="52">
        <f t="shared" si="0"/>
        <v>0</v>
      </c>
      <c r="AO51" s="52">
        <f t="shared" si="1"/>
        <v>0</v>
      </c>
      <c r="AP51" s="52">
        <f t="shared" si="2"/>
        <v>29</v>
      </c>
      <c r="AQ51" s="52">
        <f t="shared" si="3"/>
        <v>0</v>
      </c>
      <c r="AR51" s="52">
        <f t="shared" si="4"/>
        <v>0</v>
      </c>
      <c r="AS51" s="52">
        <f t="shared" si="5"/>
        <v>0</v>
      </c>
      <c r="AT51" s="52">
        <f t="shared" si="6"/>
        <v>0</v>
      </c>
      <c r="AU51" s="52">
        <f t="shared" si="7"/>
        <v>0</v>
      </c>
      <c r="AV51" s="52">
        <f t="shared" si="8"/>
        <v>0</v>
      </c>
      <c r="AW51" s="52">
        <f t="shared" si="10"/>
        <v>0</v>
      </c>
    </row>
    <row r="52" spans="1:49" ht="16.5" customHeight="1" x14ac:dyDescent="0.25">
      <c r="A52" s="75">
        <f>RANK(G52,G$10:G$100)</f>
        <v>43</v>
      </c>
      <c r="B52" s="59">
        <f>COUNT(I52,L52,O52,R52,U52,X52,AA52,AD52,AG52,AJ52)</f>
        <v>1</v>
      </c>
      <c r="C52" s="80" t="s">
        <v>102</v>
      </c>
      <c r="D52" s="39" t="s">
        <v>16</v>
      </c>
      <c r="E52" s="43" t="s">
        <v>19</v>
      </c>
      <c r="F52" s="45">
        <f>LARGE(AN52:AW52,1)+LARGE(AN52:AW52,2)+LARGE(AN52:AW52,3)+LARGE(AN52:AW52,4)+LARGE(AN52:AW52,5)+LARGE(AN52:AW52,6)</f>
        <v>23.5</v>
      </c>
      <c r="G52" s="63">
        <f>F52/G$9</f>
        <v>3.9166666666666665</v>
      </c>
      <c r="H52" s="100"/>
      <c r="I52" s="81"/>
      <c r="J52" s="82"/>
      <c r="K52" s="83"/>
      <c r="L52" s="55"/>
      <c r="M52" s="84"/>
      <c r="N52" s="85">
        <v>143</v>
      </c>
      <c r="O52" s="85">
        <v>26</v>
      </c>
      <c r="P52" s="85">
        <v>23.5</v>
      </c>
      <c r="Q52" s="83"/>
      <c r="R52" s="55"/>
      <c r="S52" s="86"/>
      <c r="T52" s="83"/>
      <c r="U52" s="55"/>
      <c r="V52" s="86"/>
      <c r="W52" s="83"/>
      <c r="X52" s="55"/>
      <c r="Y52" s="55"/>
      <c r="Z52" s="83"/>
      <c r="AA52" s="55"/>
      <c r="AB52" s="86"/>
      <c r="AC52" s="83"/>
      <c r="AD52" s="55"/>
      <c r="AE52" s="86"/>
      <c r="AF52" s="83"/>
      <c r="AG52" s="55"/>
      <c r="AH52" s="97"/>
      <c r="AI52" s="88"/>
      <c r="AJ52" s="89"/>
      <c r="AK52" s="98"/>
      <c r="AM52" s="52">
        <f t="shared" si="9"/>
        <v>1</v>
      </c>
      <c r="AN52" s="52">
        <f t="shared" ref="AN52" si="11">IF(J52=0,0,J52)</f>
        <v>0</v>
      </c>
      <c r="AO52" s="52">
        <f t="shared" ref="AO52" si="12">IF(M52=0,0,M52)</f>
        <v>0</v>
      </c>
      <c r="AP52" s="52">
        <f t="shared" ref="AP52" si="13">IF(P52=0,0,P52)</f>
        <v>23.5</v>
      </c>
      <c r="AQ52" s="52">
        <f t="shared" ref="AQ52" si="14">IF(S52=0,0,S52)</f>
        <v>0</v>
      </c>
      <c r="AR52" s="52">
        <f t="shared" ref="AR52" si="15">IF(V52=0,0,V52)</f>
        <v>0</v>
      </c>
      <c r="AS52" s="52">
        <f t="shared" ref="AS52" si="16">IF(Y52=0,0,Y52)</f>
        <v>0</v>
      </c>
      <c r="AT52" s="52">
        <f t="shared" ref="AT52" si="17">IF(AB52=0,0,AB52)</f>
        <v>0</v>
      </c>
      <c r="AU52" s="52">
        <f t="shared" ref="AU52" si="18">IF(AE52=0,0,AE52)</f>
        <v>0</v>
      </c>
      <c r="AV52" s="52">
        <f t="shared" ref="AV52" si="19">IF(AH52=0,0,AH52)</f>
        <v>0</v>
      </c>
      <c r="AW52" s="52">
        <f t="shared" si="10"/>
        <v>0</v>
      </c>
    </row>
  </sheetData>
  <autoFilter ref="A9:AK52">
    <sortState ref="A10:AK52">
      <sortCondition ref="A9:A52"/>
    </sortState>
  </autoFilter>
  <sortState ref="A10:M49">
    <sortCondition descending="1" ref="F10:F49"/>
  </sortState>
  <pageMargins left="0.7" right="0.7" top="0.75" bottom="0.75" header="0.3" footer="0.3"/>
  <pageSetup paperSize="9" orientation="portrait" r:id="rId1"/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C11" sqref="C11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2.5703125" style="2" bestFit="1" customWidth="1"/>
    <col min="5" max="5" width="4.140625" style="2" bestFit="1" customWidth="1"/>
    <col min="6" max="6" width="7.42578125" style="2" bestFit="1" customWidth="1"/>
    <col min="7" max="7" width="7.42578125" style="2" customWidth="1"/>
    <col min="8" max="16384" width="9.140625" style="2"/>
  </cols>
  <sheetData>
    <row r="1" spans="1:7" ht="20.100000000000001" customHeight="1" x14ac:dyDescent="0.25">
      <c r="A1" s="15" t="s">
        <v>0</v>
      </c>
      <c r="B1" s="15"/>
      <c r="C1" s="16"/>
      <c r="D1" s="17"/>
      <c r="E1" s="17"/>
      <c r="F1" s="17"/>
      <c r="G1" s="17"/>
    </row>
    <row r="2" spans="1:7" ht="26.25" x14ac:dyDescent="0.25">
      <c r="A2" s="64" t="s">
        <v>77</v>
      </c>
      <c r="B2" s="20"/>
      <c r="C2" s="16"/>
      <c r="D2" s="21"/>
      <c r="E2" s="21"/>
      <c r="F2" s="21"/>
      <c r="G2" s="21"/>
    </row>
    <row r="3" spans="1:7" ht="15.75" thickBot="1" x14ac:dyDescent="0.3">
      <c r="A3" s="53" t="str">
        <f>'Moterys 2019 detali išklotinė'!A3</f>
        <v>Atnaujinta: 2019.09.23</v>
      </c>
      <c r="B3" s="53"/>
      <c r="C3" s="24"/>
      <c r="D3" s="24"/>
      <c r="E3" s="24"/>
      <c r="F3" s="24"/>
      <c r="G3" s="24"/>
    </row>
    <row r="4" spans="1:7" s="1" customFormat="1" ht="11.25" x14ac:dyDescent="0.2">
      <c r="A4" s="46" t="s">
        <v>2</v>
      </c>
      <c r="B4" s="74" t="s">
        <v>64</v>
      </c>
      <c r="C4" s="3"/>
      <c r="D4" s="40"/>
      <c r="E4" s="3"/>
      <c r="F4" s="46" t="s">
        <v>23</v>
      </c>
      <c r="G4" s="49" t="s">
        <v>26</v>
      </c>
    </row>
    <row r="5" spans="1:7" s="1" customFormat="1" ht="11.25" x14ac:dyDescent="0.2">
      <c r="A5" s="30" t="s">
        <v>9</v>
      </c>
      <c r="B5" s="57" t="s">
        <v>65</v>
      </c>
      <c r="C5" s="8"/>
      <c r="D5" s="28"/>
      <c r="E5" s="42"/>
      <c r="F5" s="30" t="s">
        <v>24</v>
      </c>
      <c r="G5" s="50" t="s">
        <v>6</v>
      </c>
    </row>
    <row r="6" spans="1:7" s="1" customFormat="1" ht="11.25" x14ac:dyDescent="0.2">
      <c r="A6" s="30" t="s">
        <v>10</v>
      </c>
      <c r="B6" s="57" t="s">
        <v>66</v>
      </c>
      <c r="C6" s="30" t="s">
        <v>30</v>
      </c>
      <c r="D6" s="41" t="s">
        <v>3</v>
      </c>
      <c r="E6" s="8" t="s">
        <v>18</v>
      </c>
      <c r="F6" s="30" t="s">
        <v>25</v>
      </c>
      <c r="G6" s="50" t="s">
        <v>27</v>
      </c>
    </row>
    <row r="7" spans="1:7" s="1" customFormat="1" ht="11.25" x14ac:dyDescent="0.2">
      <c r="A7" s="30" t="s">
        <v>1</v>
      </c>
      <c r="B7" s="57" t="s">
        <v>67</v>
      </c>
      <c r="C7" s="12"/>
      <c r="D7" s="41" t="s">
        <v>4</v>
      </c>
      <c r="E7" s="8"/>
      <c r="F7" s="30" t="s">
        <v>5</v>
      </c>
      <c r="G7" s="50" t="s">
        <v>29</v>
      </c>
    </row>
    <row r="8" spans="1:7" s="1" customFormat="1" ht="11.25" x14ac:dyDescent="0.2">
      <c r="A8" s="30"/>
      <c r="B8" s="56"/>
      <c r="C8" s="77"/>
      <c r="D8" s="28"/>
      <c r="E8" s="42"/>
      <c r="F8" s="30" t="s">
        <v>6</v>
      </c>
      <c r="G8" s="50" t="s">
        <v>28</v>
      </c>
    </row>
    <row r="9" spans="1:7" s="1" customFormat="1" ht="12" thickBot="1" x14ac:dyDescent="0.25">
      <c r="A9" s="61"/>
      <c r="B9" s="58"/>
      <c r="C9" s="78"/>
      <c r="D9" s="34"/>
      <c r="E9" s="34"/>
      <c r="F9" s="33"/>
      <c r="G9" s="60">
        <v>6</v>
      </c>
    </row>
    <row r="10" spans="1:7" s="27" customFormat="1" ht="12.75" x14ac:dyDescent="0.2">
      <c r="A10" s="76">
        <f>'Moterys 2019 detali išklotinė'!A10</f>
        <v>1</v>
      </c>
      <c r="B10" s="65">
        <f>'Moterys 2019 detali išklotinė'!B10</f>
        <v>4</v>
      </c>
      <c r="C10" s="66" t="str">
        <f>'Moterys 2019 detali išklotinė'!C10</f>
        <v>STARKUTĖ, Gilė Bitė</v>
      </c>
      <c r="D10" s="66" t="str">
        <f>'Moterys 2019 detali išklotinė'!D10</f>
        <v>European Centre Golf Club</v>
      </c>
      <c r="E10" s="67" t="str">
        <f>'Moterys 2019 detali išklotinė'!E10</f>
        <v>LTU</v>
      </c>
      <c r="F10" s="68">
        <f>'Moterys 2019 detali išklotinė'!F10</f>
        <v>3100</v>
      </c>
      <c r="G10" s="69">
        <f>'Moterys 2019 detali išklotinė'!G10</f>
        <v>516.66666666666663</v>
      </c>
    </row>
    <row r="11" spans="1:7" s="27" customFormat="1" ht="12.75" x14ac:dyDescent="0.2">
      <c r="A11" s="76">
        <f>'Moterys 2019 detali išklotinė'!A11</f>
        <v>2</v>
      </c>
      <c r="B11" s="65">
        <f>'Moterys 2019 detali išklotinė'!B11</f>
        <v>8</v>
      </c>
      <c r="C11" s="66" t="str">
        <f>'Moterys 2019 detali išklotinė'!C11</f>
        <v>JUOZAITYTĖ, Indrė</v>
      </c>
      <c r="D11" s="66" t="str">
        <f>'Moterys 2019 detali išklotinė'!D11</f>
        <v>European Centre Golf Club</v>
      </c>
      <c r="E11" s="67" t="str">
        <f>'Moterys 2019 detali išklotinė'!E11</f>
        <v>LTU</v>
      </c>
      <c r="F11" s="68">
        <f>'Moterys 2019 detali išklotinė'!F11</f>
        <v>2675</v>
      </c>
      <c r="G11" s="69">
        <f>'Moterys 2019 detali išklotinė'!G11</f>
        <v>445.83333333333331</v>
      </c>
    </row>
    <row r="12" spans="1:7" s="27" customFormat="1" ht="12.75" x14ac:dyDescent="0.2">
      <c r="A12" s="76">
        <f>'Moterys 2019 detali išklotinė'!A12</f>
        <v>3</v>
      </c>
      <c r="B12" s="65">
        <f>'Moterys 2019 detali išklotinė'!B12</f>
        <v>7</v>
      </c>
      <c r="C12" s="66" t="str">
        <f>'Moterys 2019 detali išklotinė'!C12</f>
        <v>ZINKUVIENĖ, Inga</v>
      </c>
      <c r="D12" s="66" t="str">
        <f>'Moterys 2019 detali išklotinė'!D12</f>
        <v>Capitals Golf Club</v>
      </c>
      <c r="E12" s="67" t="str">
        <f>'Moterys 2019 detali išklotinė'!E12</f>
        <v>LTU</v>
      </c>
      <c r="F12" s="68">
        <f>'Moterys 2019 detali išklotinė'!F12</f>
        <v>2220</v>
      </c>
      <c r="G12" s="69">
        <f>'Moterys 2019 detali išklotinė'!G12</f>
        <v>370</v>
      </c>
    </row>
    <row r="13" spans="1:7" s="27" customFormat="1" ht="12.75" x14ac:dyDescent="0.2">
      <c r="A13" s="76">
        <f>'Moterys 2019 detali išklotinė'!A13</f>
        <v>4</v>
      </c>
      <c r="B13" s="65">
        <f>'Moterys 2019 detali išklotinė'!B13</f>
        <v>3</v>
      </c>
      <c r="C13" s="66" t="str">
        <f>'Moterys 2019 detali išklotinė'!C13</f>
        <v>JARAŠŪNAITĖ, Saulė</v>
      </c>
      <c r="D13" s="66" t="str">
        <f>'Moterys 2019 detali išklotinė'!D13</f>
        <v>The V Golf Club</v>
      </c>
      <c r="E13" s="67" t="str">
        <f>'Moterys 2019 detali išklotinė'!E13</f>
        <v>LTU</v>
      </c>
      <c r="F13" s="68">
        <f>'Moterys 2019 detali išklotinė'!F13</f>
        <v>2050</v>
      </c>
      <c r="G13" s="69">
        <f>'Moterys 2019 detali išklotinė'!G13</f>
        <v>341.66666666666669</v>
      </c>
    </row>
    <row r="14" spans="1:7" s="27" customFormat="1" ht="12.75" x14ac:dyDescent="0.2">
      <c r="A14" s="76">
        <f>'Moterys 2019 detali išklotinė'!A14</f>
        <v>5</v>
      </c>
      <c r="B14" s="65">
        <f>'Moterys 2019 detali išklotinė'!B14</f>
        <v>4</v>
      </c>
      <c r="C14" s="66" t="str">
        <f>'Moterys 2019 detali išklotinė'!C14</f>
        <v>KATKEVIČIENĖ, Ilona</v>
      </c>
      <c r="D14" s="66" t="str">
        <f>'Moterys 2019 detali išklotinė'!D14</f>
        <v>Wolf Golf Club</v>
      </c>
      <c r="E14" s="67" t="str">
        <f>'Moterys 2019 detali išklotinė'!E14</f>
        <v>LTU</v>
      </c>
      <c r="F14" s="68">
        <f>'Moterys 2019 detali išklotinė'!F14</f>
        <v>1755</v>
      </c>
      <c r="G14" s="69">
        <f>'Moterys 2019 detali išklotinė'!G14</f>
        <v>292.5</v>
      </c>
    </row>
    <row r="15" spans="1:7" s="27" customFormat="1" ht="12.75" x14ac:dyDescent="0.2">
      <c r="A15" s="76">
        <f>'Moterys 2019 detali išklotinė'!A15</f>
        <v>6</v>
      </c>
      <c r="B15" s="65">
        <f>'Moterys 2019 detali išklotinė'!B15</f>
        <v>4</v>
      </c>
      <c r="C15" s="66" t="str">
        <f>'Moterys 2019 detali išklotinė'!C15</f>
        <v>MACULEVIČ, Gabriela</v>
      </c>
      <c r="D15" s="66" t="str">
        <f>'Moterys 2019 detali išklotinė'!D15</f>
        <v>European Centre Golf Club</v>
      </c>
      <c r="E15" s="67" t="str">
        <f>'Moterys 2019 detali išklotinė'!E15</f>
        <v>LTU</v>
      </c>
      <c r="F15" s="68">
        <f>'Moterys 2019 detali išklotinė'!F15</f>
        <v>1650</v>
      </c>
      <c r="G15" s="69">
        <f>'Moterys 2019 detali išklotinė'!G15</f>
        <v>275</v>
      </c>
    </row>
    <row r="16" spans="1:7" s="27" customFormat="1" ht="12.75" x14ac:dyDescent="0.2">
      <c r="A16" s="76">
        <f>'Moterys 2019 detali išklotinė'!A16</f>
        <v>7</v>
      </c>
      <c r="B16" s="65">
        <f>'Moterys 2019 detali išklotinė'!B16</f>
        <v>10</v>
      </c>
      <c r="C16" s="66" t="str">
        <f>'Moterys 2019 detali išklotinė'!C16</f>
        <v xml:space="preserve">ANTANAVIČIENĖ, Džilda </v>
      </c>
      <c r="D16" s="66" t="str">
        <f>'Moterys 2019 detali išklotinė'!D16</f>
        <v>European Centre Golf Club</v>
      </c>
      <c r="E16" s="67" t="str">
        <f>'Moterys 2019 detali išklotinė'!E16</f>
        <v>LTU</v>
      </c>
      <c r="F16" s="68">
        <f>'Moterys 2019 detali išklotinė'!F16</f>
        <v>1635</v>
      </c>
      <c r="G16" s="69">
        <f>'Moterys 2019 detali išklotinė'!G16</f>
        <v>272.5</v>
      </c>
    </row>
    <row r="17" spans="1:7" s="27" customFormat="1" ht="12.75" x14ac:dyDescent="0.2">
      <c r="A17" s="76">
        <f>'Moterys 2019 detali išklotinė'!A17</f>
        <v>8</v>
      </c>
      <c r="B17" s="65">
        <f>'Moterys 2019 detali išklotinė'!B17</f>
        <v>6</v>
      </c>
      <c r="C17" s="66" t="str">
        <f>'Moterys 2019 detali išklotinė'!C17</f>
        <v>MITKUVIENĖ, Laura</v>
      </c>
      <c r="D17" s="66" t="str">
        <f>'Moterys 2019 detali išklotinė'!D17</f>
        <v>National Golf Resort</v>
      </c>
      <c r="E17" s="67" t="str">
        <f>'Moterys 2019 detali išklotinė'!E17</f>
        <v>LTU</v>
      </c>
      <c r="F17" s="68">
        <f>'Moterys 2019 detali išklotinė'!F17</f>
        <v>1582.5</v>
      </c>
      <c r="G17" s="69">
        <f>'Moterys 2019 detali išklotinė'!G17</f>
        <v>263.75</v>
      </c>
    </row>
    <row r="18" spans="1:7" s="27" customFormat="1" ht="12.75" x14ac:dyDescent="0.2">
      <c r="A18" s="76">
        <f>'Moterys 2019 detali išklotinė'!A18</f>
        <v>9</v>
      </c>
      <c r="B18" s="65">
        <f>'Moterys 2019 detali išklotinė'!B18</f>
        <v>5</v>
      </c>
      <c r="C18" s="66" t="str">
        <f>'Moterys 2019 detali išklotinė'!C18</f>
        <v>BUTKEVIČIENĖ, Audronė</v>
      </c>
      <c r="D18" s="66" t="str">
        <f>'Moterys 2019 detali išklotinė'!D18</f>
        <v>The V Golf Club</v>
      </c>
      <c r="E18" s="67" t="str">
        <f>'Moterys 2019 detali išklotinė'!E18</f>
        <v>LTU</v>
      </c>
      <c r="F18" s="68">
        <f>'Moterys 2019 detali išklotinė'!F18</f>
        <v>1450</v>
      </c>
      <c r="G18" s="69">
        <f>'Moterys 2019 detali išklotinė'!G18</f>
        <v>241.66666666666666</v>
      </c>
    </row>
    <row r="19" spans="1:7" s="27" customFormat="1" ht="12.75" x14ac:dyDescent="0.2">
      <c r="A19" s="76">
        <f>'Moterys 2019 detali išklotinė'!A19</f>
        <v>10</v>
      </c>
      <c r="B19" s="65">
        <f>'Moterys 2019 detali išklotinė'!B19</f>
        <v>4</v>
      </c>
      <c r="C19" s="66" t="str">
        <f>'Moterys 2019 detali išklotinė'!C19</f>
        <v>JACKŪNĖ, Diana</v>
      </c>
      <c r="D19" s="66" t="str">
        <f>'Moterys 2019 detali išklotinė'!D19</f>
        <v>The V Golf Club</v>
      </c>
      <c r="E19" s="67" t="str">
        <f>'Moterys 2019 detali išklotinė'!E19</f>
        <v>LTU</v>
      </c>
      <c r="F19" s="68">
        <f>'Moterys 2019 detali išklotinė'!F19</f>
        <v>1285</v>
      </c>
      <c r="G19" s="69">
        <f>'Moterys 2019 detali išklotinė'!G19</f>
        <v>214.16666666666666</v>
      </c>
    </row>
    <row r="20" spans="1:7" s="27" customFormat="1" ht="12.75" customHeight="1" x14ac:dyDescent="0.2">
      <c r="A20" s="76">
        <f>'Moterys 2019 detali išklotinė'!A20</f>
        <v>11</v>
      </c>
      <c r="B20" s="65">
        <f>'Moterys 2019 detali išklotinė'!B20</f>
        <v>5</v>
      </c>
      <c r="C20" s="66" t="str">
        <f>'Moterys 2019 detali išklotinė'!C20</f>
        <v>SKOLSKYTĖ, Augustė</v>
      </c>
      <c r="D20" s="66" t="str">
        <f>'Moterys 2019 detali išklotinė'!D20</f>
        <v>National Golf Resort</v>
      </c>
      <c r="E20" s="67" t="str">
        <f>'Moterys 2019 detali išklotinė'!E20</f>
        <v>LTU</v>
      </c>
      <c r="F20" s="68">
        <f>'Moterys 2019 detali išklotinė'!F20</f>
        <v>1177.5</v>
      </c>
      <c r="G20" s="69">
        <f>'Moterys 2019 detali išklotinė'!G20</f>
        <v>196.25</v>
      </c>
    </row>
    <row r="21" spans="1:7" s="27" customFormat="1" ht="12.75" customHeight="1" x14ac:dyDescent="0.2">
      <c r="A21" s="76">
        <f>'Moterys 2019 detali išklotinė'!A21</f>
        <v>12</v>
      </c>
      <c r="B21" s="65">
        <f>'Moterys 2019 detali išklotinė'!B21</f>
        <v>6</v>
      </c>
      <c r="C21" s="66" t="str">
        <f>'Moterys 2019 detali išklotinė'!C21</f>
        <v xml:space="preserve">DRAZDAUSKIENĖ, Laima </v>
      </c>
      <c r="D21" s="66" t="str">
        <f>'Moterys 2019 detali išklotinė'!D21</f>
        <v>Capitals Golf Club</v>
      </c>
      <c r="E21" s="67" t="str">
        <f>'Moterys 2019 detali išklotinė'!E21</f>
        <v>LTU</v>
      </c>
      <c r="F21" s="68">
        <f>'Moterys 2019 detali išklotinė'!F21</f>
        <v>1172.5</v>
      </c>
      <c r="G21" s="69">
        <f>'Moterys 2019 detali išklotinė'!G21</f>
        <v>195.41666666666666</v>
      </c>
    </row>
    <row r="22" spans="1:7" s="27" customFormat="1" ht="12.75" customHeight="1" x14ac:dyDescent="0.2">
      <c r="A22" s="76">
        <f>'Moterys 2019 detali išklotinė'!A22</f>
        <v>13</v>
      </c>
      <c r="B22" s="65">
        <f>'Moterys 2019 detali išklotinė'!B22</f>
        <v>5</v>
      </c>
      <c r="C22" s="66" t="str">
        <f>'Moterys 2019 detali išklotinė'!C22</f>
        <v>MACKELIENĖ, Neringa</v>
      </c>
      <c r="D22" s="66" t="str">
        <f>'Moterys 2019 detali išklotinė'!D22</f>
        <v>European Centre Golf Club</v>
      </c>
      <c r="E22" s="67" t="str">
        <f>'Moterys 2019 detali išklotinė'!E22</f>
        <v>LTU</v>
      </c>
      <c r="F22" s="68">
        <f>'Moterys 2019 detali išklotinė'!F22</f>
        <v>1170</v>
      </c>
      <c r="G22" s="69">
        <f>'Moterys 2019 detali išklotinė'!G22</f>
        <v>195</v>
      </c>
    </row>
    <row r="23" spans="1:7" ht="12.75" customHeight="1" x14ac:dyDescent="0.25">
      <c r="A23" s="76">
        <f>'Moterys 2019 detali išklotinė'!A23</f>
        <v>14</v>
      </c>
      <c r="B23" s="65">
        <f>'Moterys 2019 detali išklotinė'!B23</f>
        <v>3</v>
      </c>
      <c r="C23" s="66" t="str">
        <f>'Moterys 2019 detali išklotinė'!C23</f>
        <v>JANUŠYTĖ, Renata</v>
      </c>
      <c r="D23" s="66" t="str">
        <f>'Moterys 2019 detali išklotinė'!D23</f>
        <v>The V Golf Club</v>
      </c>
      <c r="E23" s="67" t="str">
        <f>'Moterys 2019 detali išklotinė'!E23</f>
        <v>LTU</v>
      </c>
      <c r="F23" s="68">
        <f>'Moterys 2019 detali išklotinė'!F23</f>
        <v>947.5</v>
      </c>
      <c r="G23" s="69">
        <f>'Moterys 2019 detali išklotinė'!G23</f>
        <v>157.91666666666666</v>
      </c>
    </row>
    <row r="24" spans="1:7" ht="12.75" customHeight="1" x14ac:dyDescent="0.25">
      <c r="A24" s="76">
        <f>'Moterys 2019 detali išklotinė'!A24</f>
        <v>15</v>
      </c>
      <c r="B24" s="65">
        <f>'Moterys 2019 detali išklotinė'!B24</f>
        <v>3</v>
      </c>
      <c r="C24" s="66" t="str">
        <f>'Moterys 2019 detali išklotinė'!C24</f>
        <v>ZABARAUSKIENĖ, Jolanta</v>
      </c>
      <c r="D24" s="66" t="str">
        <f>'Moterys 2019 detali išklotinė'!D24</f>
        <v>National Golf Resort</v>
      </c>
      <c r="E24" s="67" t="s">
        <v>48</v>
      </c>
      <c r="F24" s="68">
        <f>'Moterys 2019 detali išklotinė'!F24</f>
        <v>920</v>
      </c>
      <c r="G24" s="69">
        <f>'Moterys 2019 detali išklotinė'!G24</f>
        <v>153.33333333333334</v>
      </c>
    </row>
    <row r="25" spans="1:7" ht="12.75" customHeight="1" x14ac:dyDescent="0.25">
      <c r="A25" s="76">
        <f>'Moterys 2019 detali išklotinė'!A25</f>
        <v>16</v>
      </c>
      <c r="B25" s="65">
        <f>'Moterys 2019 detali išklotinė'!B25</f>
        <v>2</v>
      </c>
      <c r="C25" s="66" t="str">
        <f>'Moterys 2019 detali išklotinė'!C25</f>
        <v>LYUBINSKAIA, Anna</v>
      </c>
      <c r="D25" s="66" t="str">
        <f>'Moterys 2019 detali išklotinė'!D25</f>
        <v>National Golf Resort</v>
      </c>
      <c r="E25" s="67" t="str">
        <f>'Moterys 2019 detali išklotinė'!E25</f>
        <v>RUS</v>
      </c>
      <c r="F25" s="68">
        <f>'Moterys 2019 detali išklotinė'!F25</f>
        <v>750</v>
      </c>
      <c r="G25" s="69">
        <f>'Moterys 2019 detali išklotinė'!G25</f>
        <v>125</v>
      </c>
    </row>
    <row r="26" spans="1:7" ht="12.75" customHeight="1" x14ac:dyDescent="0.25">
      <c r="A26" s="76">
        <f>'Moterys 2019 detali išklotinė'!A26</f>
        <v>16</v>
      </c>
      <c r="B26" s="65">
        <f>'Moterys 2019 detali išklotinė'!B26</f>
        <v>2</v>
      </c>
      <c r="C26" s="66" t="str">
        <f>'Moterys 2019 detali išklotinė'!C26</f>
        <v xml:space="preserve">ČESNAKIENĖ, Inga </v>
      </c>
      <c r="D26" s="66" t="str">
        <f>'Moterys 2019 detali išklotinė'!D26</f>
        <v>National Golf Resort</v>
      </c>
      <c r="E26" s="67" t="s">
        <v>19</v>
      </c>
      <c r="F26" s="68">
        <f>'Moterys 2019 detali išklotinė'!F26</f>
        <v>750</v>
      </c>
      <c r="G26" s="69">
        <f>'Moterys 2019 detali išklotinė'!G26</f>
        <v>125</v>
      </c>
    </row>
    <row r="27" spans="1:7" ht="12.75" customHeight="1" x14ac:dyDescent="0.25">
      <c r="A27" s="76">
        <f>'Moterys 2019 detali išklotinė'!A27</f>
        <v>18</v>
      </c>
      <c r="B27" s="65">
        <f>'Moterys 2019 detali išklotinė'!B27</f>
        <v>4</v>
      </c>
      <c r="C27" s="66" t="str">
        <f>'Moterys 2019 detali išklotinė'!C27</f>
        <v xml:space="preserve">ŠALTYTĖ - BELOUSOVIENĖ, Birutė </v>
      </c>
      <c r="D27" s="66" t="str">
        <f>'Moterys 2019 detali išklotinė'!D27</f>
        <v>European Centre Golf Club</v>
      </c>
      <c r="E27" s="67" t="str">
        <f>'Moterys 2019 detali išklotinė'!E27</f>
        <v>LTU</v>
      </c>
      <c r="F27" s="68">
        <f>'Moterys 2019 detali išklotinė'!F27</f>
        <v>670</v>
      </c>
      <c r="G27" s="69">
        <f>'Moterys 2019 detali išklotinė'!G27</f>
        <v>111.66666666666667</v>
      </c>
    </row>
    <row r="28" spans="1:7" ht="12.75" customHeight="1" x14ac:dyDescent="0.25">
      <c r="A28" s="76">
        <f>'Moterys 2019 detali išklotinė'!A28</f>
        <v>19</v>
      </c>
      <c r="B28" s="65">
        <f>'Moterys 2019 detali išklotinė'!B28</f>
        <v>5</v>
      </c>
      <c r="C28" s="66" t="str">
        <f>'Moterys 2019 detali išklotinė'!C28</f>
        <v>TINGLUM, Laimutė</v>
      </c>
      <c r="D28" s="66" t="str">
        <f>'Moterys 2019 detali išklotinė'!D28</f>
        <v>Capitals Golf Club</v>
      </c>
      <c r="E28" s="67" t="str">
        <f>'Moterys 2019 detali išklotinė'!E28</f>
        <v>LTU</v>
      </c>
      <c r="F28" s="68">
        <f>'Moterys 2019 detali išklotinė'!F28</f>
        <v>555</v>
      </c>
      <c r="G28" s="69">
        <f>'Moterys 2019 detali išklotinė'!G28</f>
        <v>92.5</v>
      </c>
    </row>
    <row r="29" spans="1:7" ht="13.15" customHeight="1" x14ac:dyDescent="0.25">
      <c r="A29" s="76">
        <f>'Moterys 2019 detali išklotinė'!A29</f>
        <v>20</v>
      </c>
      <c r="B29" s="65">
        <f>'Moterys 2019 detali išklotinė'!B29</f>
        <v>5</v>
      </c>
      <c r="C29" s="66" t="str">
        <f>'Moterys 2019 detali išklotinė'!C29</f>
        <v xml:space="preserve">GAIDUKEVIČIENĖ, Vilma </v>
      </c>
      <c r="D29" s="66" t="str">
        <f>'Moterys 2019 detali išklotinė'!D29</f>
        <v>National Golf Resort</v>
      </c>
      <c r="E29" s="67" t="str">
        <f>'Moterys 2019 detali išklotinė'!E29</f>
        <v>LTU</v>
      </c>
      <c r="F29" s="68">
        <f>'Moterys 2019 detali išklotinė'!F29</f>
        <v>510</v>
      </c>
      <c r="G29" s="69">
        <f>'Moterys 2019 detali išklotinė'!G29</f>
        <v>85</v>
      </c>
    </row>
    <row r="30" spans="1:7" x14ac:dyDescent="0.25">
      <c r="A30" s="76">
        <f>'Moterys 2019 detali išklotinė'!A30</f>
        <v>21</v>
      </c>
      <c r="B30" s="65">
        <f>'Moterys 2019 detali išklotinė'!B30</f>
        <v>3</v>
      </c>
      <c r="C30" s="66" t="str">
        <f>'Moterys 2019 detali išklotinė'!C30</f>
        <v xml:space="preserve">ŠERTVYTIENĖ, Regita </v>
      </c>
      <c r="D30" s="66" t="str">
        <f>'Moterys 2019 detali išklotinė'!D30</f>
        <v>The V Golf Club</v>
      </c>
      <c r="E30" s="67" t="str">
        <f>'Moterys 2019 detali išklotinė'!E30</f>
        <v>LTU</v>
      </c>
      <c r="F30" s="68">
        <f>'Moterys 2019 detali išklotinė'!F30</f>
        <v>435</v>
      </c>
      <c r="G30" s="69">
        <f>'Moterys 2019 detali išklotinė'!G30</f>
        <v>72.5</v>
      </c>
    </row>
    <row r="31" spans="1:7" x14ac:dyDescent="0.25">
      <c r="A31" s="76">
        <f>'Moterys 2019 detali išklotinė'!A31</f>
        <v>22</v>
      </c>
      <c r="B31" s="65">
        <f>'Moterys 2019 detali išklotinė'!B31</f>
        <v>3</v>
      </c>
      <c r="C31" s="66" t="str">
        <f>'Moterys 2019 detali išklotinė'!C31</f>
        <v xml:space="preserve">JAKIMAVIČIENĖ, Zita </v>
      </c>
      <c r="D31" s="66" t="str">
        <f>'Moterys 2019 detali išklotinė'!D31</f>
        <v>The V Golf Club</v>
      </c>
      <c r="E31" s="67" t="s">
        <v>19</v>
      </c>
      <c r="F31" s="68">
        <f>'Moterys 2019 detali išklotinė'!F31</f>
        <v>375</v>
      </c>
      <c r="G31" s="69">
        <f>'Moterys 2019 detali išklotinė'!G31</f>
        <v>62.5</v>
      </c>
    </row>
    <row r="32" spans="1:7" x14ac:dyDescent="0.25">
      <c r="A32" s="76">
        <f>'Moterys 2019 detali išklotinė'!A32</f>
        <v>23</v>
      </c>
      <c r="B32" s="65">
        <f>'Moterys 2019 detali išklotinė'!B32</f>
        <v>2</v>
      </c>
      <c r="C32" s="66" t="str">
        <f>'Moterys 2019 detali išklotinė'!C32</f>
        <v>JAZBUTIENĖ, Jūratė</v>
      </c>
      <c r="D32" s="66" t="str">
        <f>'Moterys 2019 detali išklotinė'!D32</f>
        <v>National Golf Resort</v>
      </c>
      <c r="E32" s="67" t="str">
        <f>'Moterys 2019 detali išklotinė'!E32</f>
        <v>LTU</v>
      </c>
      <c r="F32" s="68">
        <f>'Moterys 2019 detali išklotinė'!F32</f>
        <v>290</v>
      </c>
      <c r="G32" s="69">
        <f>'Moterys 2019 detali išklotinė'!G32</f>
        <v>48.333333333333336</v>
      </c>
    </row>
    <row r="33" spans="1:7" x14ac:dyDescent="0.25">
      <c r="A33" s="76">
        <f>'Moterys 2019 detali išklotinė'!A33</f>
        <v>24</v>
      </c>
      <c r="B33" s="65">
        <f>'Moterys 2019 detali išklotinė'!B33</f>
        <v>2</v>
      </c>
      <c r="C33" s="66" t="str">
        <f>'Moterys 2019 detali išklotinė'!C33</f>
        <v>FEDORCOVA VAIČIULĖ, Ksenija</v>
      </c>
      <c r="D33" s="66" t="str">
        <f>'Moterys 2019 detali išklotinė'!D33</f>
        <v>National Golf Resort</v>
      </c>
      <c r="E33" s="67" t="str">
        <f>'Moterys 2019 detali išklotinė'!E33</f>
        <v>RUS</v>
      </c>
      <c r="F33" s="68">
        <f>'Moterys 2019 detali išklotinė'!F33</f>
        <v>285</v>
      </c>
      <c r="G33" s="69">
        <f>'Moterys 2019 detali išklotinė'!G33</f>
        <v>47.5</v>
      </c>
    </row>
    <row r="34" spans="1:7" x14ac:dyDescent="0.25">
      <c r="A34" s="76">
        <f>'Moterys 2019 detali išklotinė'!A34</f>
        <v>25</v>
      </c>
      <c r="B34" s="65">
        <f>'Moterys 2019 detali išklotinė'!B34</f>
        <v>1</v>
      </c>
      <c r="C34" s="66" t="str">
        <f>'Moterys 2019 detali išklotinė'!C34</f>
        <v>ZINKEVIČIENĖ, Daiva</v>
      </c>
      <c r="D34" s="66" t="str">
        <f>'Moterys 2019 detali išklotinė'!D21</f>
        <v>Capitals Golf Club</v>
      </c>
      <c r="E34" s="67" t="str">
        <f>'Moterys 2019 detali išklotinė'!E34</f>
        <v>LTU</v>
      </c>
      <c r="F34" s="68">
        <f>'Moterys 2019 detali išklotinė'!F34</f>
        <v>240</v>
      </c>
      <c r="G34" s="69">
        <f>'Moterys 2019 detali išklotinė'!G34</f>
        <v>40</v>
      </c>
    </row>
    <row r="35" spans="1:7" x14ac:dyDescent="0.25">
      <c r="A35" s="76">
        <f>'Moterys 2019 detali išklotinė'!A35</f>
        <v>26</v>
      </c>
      <c r="B35" s="65">
        <f>'Moterys 2019 detali išklotinė'!B35</f>
        <v>2</v>
      </c>
      <c r="C35" s="66" t="str">
        <f>'Moterys 2019 detali išklotinė'!C35</f>
        <v>SKĖRIENĖ, Aistra</v>
      </c>
      <c r="D35" s="66" t="str">
        <f>'Moterys 2019 detali išklotinė'!D26</f>
        <v>National Golf Resort</v>
      </c>
      <c r="E35" s="67" t="str">
        <f>'Moterys 2019 detali išklotinė'!E35</f>
        <v>LTU</v>
      </c>
      <c r="F35" s="68">
        <f>'Moterys 2019 detali išklotinė'!F35</f>
        <v>206</v>
      </c>
      <c r="G35" s="69">
        <f>'Moterys 2019 detali išklotinė'!G35</f>
        <v>34.333333333333336</v>
      </c>
    </row>
    <row r="36" spans="1:7" x14ac:dyDescent="0.25">
      <c r="A36" s="76">
        <f>'Moterys 2019 detali išklotinė'!A36</f>
        <v>27</v>
      </c>
      <c r="B36" s="65">
        <f>'Moterys 2019 detali išklotinė'!B36</f>
        <v>2</v>
      </c>
      <c r="C36" s="66" t="str">
        <f>'Moterys 2019 detali išklotinė'!C36</f>
        <v>BAGDONIENĖ, Vitalija</v>
      </c>
      <c r="D36" s="66" t="str">
        <f>'Moterys 2019 detali išklotinė'!D36</f>
        <v>European Centre Golf Club</v>
      </c>
      <c r="E36" s="67" t="str">
        <f>'Moterys 2019 detali išklotinė'!E36</f>
        <v>LTU</v>
      </c>
      <c r="F36" s="68">
        <f>'Moterys 2019 detali išklotinė'!F36</f>
        <v>200</v>
      </c>
      <c r="G36" s="69">
        <f>'Moterys 2019 detali išklotinė'!G36</f>
        <v>33.333333333333336</v>
      </c>
    </row>
    <row r="37" spans="1:7" x14ac:dyDescent="0.25">
      <c r="A37" s="76">
        <f>'Moterys 2019 detali išklotinė'!A37</f>
        <v>27</v>
      </c>
      <c r="B37" s="65">
        <f>'Moterys 2019 detali išklotinė'!B37</f>
        <v>3</v>
      </c>
      <c r="C37" s="66" t="str">
        <f>'Moterys 2019 detali išklotinė'!C37</f>
        <v>TRAKŠELIENĖ, Irina</v>
      </c>
      <c r="D37" s="66" t="str">
        <f>'Moterys 2019 detali išklotinė'!D37</f>
        <v>National Golf Resort</v>
      </c>
      <c r="E37" s="67" t="str">
        <f>'Moterys 2019 detali išklotinė'!E37</f>
        <v>LTU</v>
      </c>
      <c r="F37" s="68">
        <f>'Moterys 2019 detali išklotinė'!F37</f>
        <v>200</v>
      </c>
      <c r="G37" s="69">
        <f>'Moterys 2019 detali išklotinė'!G37</f>
        <v>33.333333333333336</v>
      </c>
    </row>
    <row r="38" spans="1:7" x14ac:dyDescent="0.25">
      <c r="A38" s="76">
        <f>'Moterys 2019 detali išklotinė'!A38</f>
        <v>29</v>
      </c>
      <c r="B38" s="65">
        <f>'Moterys 2019 detali išklotinė'!B38</f>
        <v>2</v>
      </c>
      <c r="C38" s="66" t="str">
        <f>'Moterys 2019 detali išklotinė'!C38</f>
        <v>VYŠNIAUSKIENĖ, Vida</v>
      </c>
      <c r="D38" s="66" t="str">
        <f>'Moterys 2019 detali išklotinė'!D38</f>
        <v>Capitals Golf Club</v>
      </c>
      <c r="E38" s="67" t="str">
        <f>'Moterys 2019 detali išklotinė'!E38</f>
        <v>LTU</v>
      </c>
      <c r="F38" s="68">
        <f>'Moterys 2019 detali išklotinė'!F38</f>
        <v>190</v>
      </c>
      <c r="G38" s="69">
        <f>'Moterys 2019 detali išklotinė'!G38</f>
        <v>31.666666666666668</v>
      </c>
    </row>
    <row r="39" spans="1:7" x14ac:dyDescent="0.25">
      <c r="A39" s="76">
        <f>'Moterys 2019 detali išklotinė'!A39</f>
        <v>30</v>
      </c>
      <c r="B39" s="65">
        <f>'Moterys 2019 detali išklotinė'!B39</f>
        <v>2</v>
      </c>
      <c r="C39" s="66" t="str">
        <f>'Moterys 2019 detali išklotinė'!C39</f>
        <v xml:space="preserve">KUNIGELIENĖ, Regina </v>
      </c>
      <c r="D39" s="66" t="str">
        <f>'Moterys 2019 detali išklotinė'!D39</f>
        <v>Capitals Golf Club</v>
      </c>
      <c r="E39" s="67" t="str">
        <f>'Moterys 2019 detali išklotinė'!E39</f>
        <v>LTU</v>
      </c>
      <c r="F39" s="68">
        <f>'Moterys 2019 detali išklotinė'!F39</f>
        <v>123.5</v>
      </c>
      <c r="G39" s="69">
        <f>'Moterys 2019 detali išklotinė'!G39</f>
        <v>20.583333333333332</v>
      </c>
    </row>
    <row r="40" spans="1:7" x14ac:dyDescent="0.25">
      <c r="A40" s="76">
        <f>'Moterys 2019 detali išklotinė'!A40</f>
        <v>31</v>
      </c>
      <c r="B40" s="65">
        <f>'Moterys 2019 detali išklotinė'!B40</f>
        <v>1</v>
      </c>
      <c r="C40" s="66" t="str">
        <f>'Moterys 2019 detali išklotinė'!C40</f>
        <v>MAKSIMCHIK, Zhanna</v>
      </c>
      <c r="D40" s="66">
        <f>'Moterys 2019 detali išklotinė'!D40</f>
        <v>0</v>
      </c>
      <c r="E40" s="67" t="str">
        <f>'Moterys 2019 detali išklotinė'!E40</f>
        <v>BLR</v>
      </c>
      <c r="F40" s="68">
        <f>'Moterys 2019 detali išklotinė'!F40</f>
        <v>120</v>
      </c>
      <c r="G40" s="69">
        <f>'Moterys 2019 detali išklotinė'!G40</f>
        <v>20</v>
      </c>
    </row>
    <row r="41" spans="1:7" x14ac:dyDescent="0.25">
      <c r="A41" s="76">
        <f>'Moterys 2019 detali išklotinė'!A41</f>
        <v>32</v>
      </c>
      <c r="B41" s="65">
        <f>'Moterys 2019 detali išklotinė'!B41</f>
        <v>1</v>
      </c>
      <c r="C41" s="66" t="str">
        <f>'Moterys 2019 detali išklotinė'!C41</f>
        <v>ŽELNIENĖ, Jūratė</v>
      </c>
      <c r="D41" s="66" t="str">
        <f>'Moterys 2019 detali išklotinė'!D41</f>
        <v>Wolf Golf Club</v>
      </c>
      <c r="E41" s="67" t="str">
        <f>'Moterys 2019 detali išklotinė'!E41</f>
        <v>LTU</v>
      </c>
      <c r="F41" s="68">
        <f>'Moterys 2019 detali išklotinė'!F41</f>
        <v>110</v>
      </c>
      <c r="G41" s="69">
        <f>'Moterys 2019 detali išklotinė'!G41</f>
        <v>18.333333333333332</v>
      </c>
    </row>
    <row r="42" spans="1:7" x14ac:dyDescent="0.25">
      <c r="A42" s="76">
        <f>'Moterys 2019 detali išklotinė'!A42</f>
        <v>33</v>
      </c>
      <c r="B42" s="65">
        <f>'Moterys 2019 detali išklotinė'!B42</f>
        <v>1</v>
      </c>
      <c r="C42" s="66" t="str">
        <f>'Moterys 2019 detali išklotinė'!C42</f>
        <v>SOLOVEIČIKĖ, Violeta</v>
      </c>
      <c r="D42" s="66" t="str">
        <f>'Moterys 2019 detali išklotinė'!D42</f>
        <v>The V Golf Club</v>
      </c>
      <c r="E42" s="67" t="str">
        <f>'Moterys 2019 detali išklotinė'!E42</f>
        <v>LTU</v>
      </c>
      <c r="F42" s="68">
        <f>'Moterys 2019 detali išklotinė'!F42</f>
        <v>95</v>
      </c>
      <c r="G42" s="69">
        <f>'Moterys 2019 detali išklotinė'!G42</f>
        <v>15.833333333333334</v>
      </c>
    </row>
    <row r="43" spans="1:7" x14ac:dyDescent="0.25">
      <c r="A43" s="76">
        <f>'Moterys 2019 detali išklotinė'!A43</f>
        <v>34</v>
      </c>
      <c r="B43" s="65">
        <f>'Moterys 2019 detali išklotinė'!B43</f>
        <v>2</v>
      </c>
      <c r="C43" s="66" t="str">
        <f>'Moterys 2019 detali išklotinė'!C43</f>
        <v>ANUŽIENĖ, Iveta</v>
      </c>
      <c r="D43" s="66" t="str">
        <f>'Moterys 2019 detali išklotinė'!D43</f>
        <v>National Golf Resort</v>
      </c>
      <c r="E43" s="67" t="str">
        <f>'Moterys 2019 detali išklotinė'!E43</f>
        <v>LTU</v>
      </c>
      <c r="F43" s="68">
        <f>'Moterys 2019 detali išklotinė'!F43</f>
        <v>94</v>
      </c>
      <c r="G43" s="69">
        <f>'Moterys 2019 detali išklotinė'!G43</f>
        <v>15.666666666666666</v>
      </c>
    </row>
    <row r="44" spans="1:7" x14ac:dyDescent="0.25">
      <c r="A44" s="76">
        <f>'Moterys 2019 detali išklotinė'!A44</f>
        <v>35</v>
      </c>
      <c r="B44" s="65">
        <f>'Moterys 2019 detali išklotinė'!B44</f>
        <v>1</v>
      </c>
      <c r="C44" s="66" t="str">
        <f>'Moterys 2019 detali išklotinė'!C44</f>
        <v>VITKEVIČIENĖ, Otilija</v>
      </c>
      <c r="D44" s="66" t="str">
        <f>'Moterys 2019 detali išklotinė'!D44</f>
        <v>Capitals Golf Club</v>
      </c>
      <c r="E44" s="67" t="str">
        <f>'Moterys 2019 detali išklotinė'!E44</f>
        <v>LTU</v>
      </c>
      <c r="F44" s="68">
        <f>'Moterys 2019 detali išklotinė'!F44</f>
        <v>90</v>
      </c>
      <c r="G44" s="69">
        <f>'Moterys 2019 detali išklotinė'!G44</f>
        <v>15</v>
      </c>
    </row>
    <row r="45" spans="1:7" x14ac:dyDescent="0.25">
      <c r="A45" s="76">
        <f>'Moterys 2019 detali išklotinė'!A45</f>
        <v>36</v>
      </c>
      <c r="B45" s="65">
        <f>'Moterys 2019 detali išklotinė'!B46</f>
        <v>1</v>
      </c>
      <c r="C45" s="66" t="str">
        <f>'Moterys 2019 detali išklotinė'!C45</f>
        <v>ŠENAUSKIENĖ, Ligita</v>
      </c>
      <c r="D45" s="66" t="str">
        <f>'Moterys 2019 detali išklotinė'!D45</f>
        <v>Capitals Golf Club</v>
      </c>
      <c r="E45" s="67" t="str">
        <f>'Moterys 2019 detali išklotinė'!E45</f>
        <v>LTU</v>
      </c>
      <c r="F45" s="68">
        <f>'Moterys 2019 detali išklotinė'!F45</f>
        <v>80</v>
      </c>
      <c r="G45" s="69">
        <f>'Moterys 2019 detali išklotinė'!G45</f>
        <v>13.333333333333334</v>
      </c>
    </row>
    <row r="46" spans="1:7" x14ac:dyDescent="0.25">
      <c r="A46" s="76">
        <f>'Moterys 2019 detali išklotinė'!A46</f>
        <v>37</v>
      </c>
      <c r="B46" s="65">
        <f>'Moterys 2019 detali išklotinė'!B46</f>
        <v>1</v>
      </c>
      <c r="C46" s="66" t="str">
        <f>'Moterys 2019 detali išklotinė'!C46</f>
        <v>REUTSKAJA, Natalia</v>
      </c>
      <c r="D46" s="66">
        <f>'Moterys 2019 detali išklotinė'!D46</f>
        <v>0</v>
      </c>
      <c r="E46" s="67" t="str">
        <f>'Moterys 2019 detali išklotinė'!E46</f>
        <v>BLR</v>
      </c>
      <c r="F46" s="68">
        <f>'Moterys 2019 detali išklotinė'!F46</f>
        <v>72.5</v>
      </c>
      <c r="G46" s="69">
        <f>'Moterys 2019 detali išklotinė'!G46</f>
        <v>12.083333333333334</v>
      </c>
    </row>
    <row r="47" spans="1:7" x14ac:dyDescent="0.25">
      <c r="A47" s="76">
        <f>'Moterys 2019 detali išklotinė'!A47</f>
        <v>38</v>
      </c>
      <c r="B47" s="65">
        <f>'Moterys 2019 detali išklotinė'!B47</f>
        <v>2</v>
      </c>
      <c r="C47" s="66" t="str">
        <f>'Moterys 2019 detali išklotinė'!C47</f>
        <v>RAMONAITĖ, Rasa</v>
      </c>
      <c r="D47" s="66" t="str">
        <f>'Moterys 2019 detali išklotinė'!D47</f>
        <v>National Golf Resort</v>
      </c>
      <c r="E47" s="67" t="str">
        <f>'Moterys 2019 detali išklotinė'!E47</f>
        <v>LTU</v>
      </c>
      <c r="F47" s="68">
        <f>'Moterys 2019 detali išklotinė'!F47</f>
        <v>65</v>
      </c>
      <c r="G47" s="69">
        <f>'Moterys 2019 detali išklotinė'!G47</f>
        <v>10.833333333333334</v>
      </c>
    </row>
    <row r="48" spans="1:7" x14ac:dyDescent="0.25">
      <c r="A48" s="76">
        <f>'Moterys 2019 detali išklotinė'!A48</f>
        <v>39</v>
      </c>
      <c r="B48" s="65">
        <f>'Moterys 2019 detali išklotinė'!B48</f>
        <v>1</v>
      </c>
      <c r="C48" s="66" t="str">
        <f>'Moterys 2019 detali išklotinė'!C48</f>
        <v>UBIENĖ, Laimutė Rūta</v>
      </c>
      <c r="D48" s="66" t="str">
        <f>'Moterys 2019 detali išklotinė'!D48</f>
        <v>European Centre Golf Club</v>
      </c>
      <c r="E48" s="67" t="str">
        <f>'Moterys 2019 detali išklotinė'!E48</f>
        <v>LTU</v>
      </c>
      <c r="F48" s="68">
        <f>'Moterys 2019 detali išklotinė'!F48</f>
        <v>50</v>
      </c>
      <c r="G48" s="69">
        <f>'Moterys 2019 detali išklotinė'!G48</f>
        <v>8.3333333333333339</v>
      </c>
    </row>
  </sheetData>
  <autoFilter ref="A9:G48">
    <sortState ref="A10:G48">
      <sortCondition ref="A9:A48"/>
    </sortState>
  </autoFilter>
  <sortState ref="A10:G45">
    <sortCondition descending="1" ref="G10:G45"/>
  </sortState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Puslapių &amp;P iš &amp;N</oddFoot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Moterys 2019 detali išklotinė</vt:lpstr>
      <vt:lpstr>Moterys 2019</vt:lpstr>
      <vt:lpstr>'Moterys 2019'!Print_Titles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2019-09-23T17:20:33Z</dcterms:modified>
</cp:coreProperties>
</file>