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6" windowHeight="5772" activeTab="1"/>
  </bookViews>
  <sheets>
    <sheet name="Vyrai 2016 detali išklotinė" sheetId="1" r:id="rId1"/>
    <sheet name="Vyrai 2016" sheetId="2" r:id="rId2"/>
  </sheets>
  <definedNames>
    <definedName name="_xlnm._FilterDatabase" localSheetId="1" hidden="1">'Vyrai 2016'!$A$10:$G$69</definedName>
    <definedName name="_xlnm._FilterDatabase" localSheetId="0" hidden="1">'Vyrai 2016 detali išklotinė'!$A$10:$AE$96</definedName>
    <definedName name="_xlnm.Print_Titles" localSheetId="1">'Vyrai 2016'!$1:$9</definedName>
  </definedNames>
  <calcPr calcId="162913"/>
</workbook>
</file>

<file path=xl/calcChain.xml><?xml version="1.0" encoding="utf-8"?>
<calcChain xmlns="http://schemas.openxmlformats.org/spreadsheetml/2006/main">
  <c r="C69" i="2" l="1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D69" i="2"/>
  <c r="E69" i="2"/>
  <c r="AL24" i="1"/>
  <c r="AM24" i="1"/>
  <c r="AN24" i="1"/>
  <c r="AO24" i="1"/>
  <c r="AP24" i="1"/>
  <c r="AQ24" i="1"/>
  <c r="AR24" i="1"/>
  <c r="AS24" i="1"/>
  <c r="AL30" i="1"/>
  <c r="AM30" i="1"/>
  <c r="AN30" i="1"/>
  <c r="AO30" i="1"/>
  <c r="AP30" i="1"/>
  <c r="AQ30" i="1"/>
  <c r="AR30" i="1"/>
  <c r="AS30" i="1"/>
  <c r="AL31" i="1"/>
  <c r="AM31" i="1"/>
  <c r="AN31" i="1"/>
  <c r="AO31" i="1"/>
  <c r="AP31" i="1"/>
  <c r="AQ31" i="1"/>
  <c r="AR31" i="1"/>
  <c r="AS31" i="1"/>
  <c r="AL32" i="1"/>
  <c r="AM32" i="1"/>
  <c r="AN32" i="1"/>
  <c r="AO32" i="1"/>
  <c r="AP32" i="1"/>
  <c r="AQ32" i="1"/>
  <c r="AR32" i="1"/>
  <c r="AS32" i="1"/>
  <c r="AL42" i="1"/>
  <c r="AM42" i="1"/>
  <c r="AN42" i="1"/>
  <c r="AO42" i="1"/>
  <c r="AP42" i="1"/>
  <c r="AQ42" i="1"/>
  <c r="AR42" i="1"/>
  <c r="AS42" i="1"/>
  <c r="AL44" i="1"/>
  <c r="AM44" i="1"/>
  <c r="AN44" i="1"/>
  <c r="AO44" i="1"/>
  <c r="AP44" i="1"/>
  <c r="AQ44" i="1"/>
  <c r="AR44" i="1"/>
  <c r="AS44" i="1"/>
  <c r="AL46" i="1"/>
  <c r="AM46" i="1"/>
  <c r="AN46" i="1"/>
  <c r="AO46" i="1"/>
  <c r="AP46" i="1"/>
  <c r="AQ46" i="1"/>
  <c r="AR46" i="1"/>
  <c r="AS46" i="1"/>
  <c r="AL53" i="1"/>
  <c r="AM53" i="1"/>
  <c r="AN53" i="1"/>
  <c r="AO53" i="1"/>
  <c r="AP53" i="1"/>
  <c r="AQ53" i="1"/>
  <c r="AR53" i="1"/>
  <c r="AS53" i="1"/>
  <c r="AL54" i="1"/>
  <c r="AM54" i="1"/>
  <c r="AN54" i="1"/>
  <c r="AO54" i="1"/>
  <c r="AP54" i="1"/>
  <c r="AQ54" i="1"/>
  <c r="AR54" i="1"/>
  <c r="AS54" i="1"/>
  <c r="AL55" i="1"/>
  <c r="AM55" i="1"/>
  <c r="AN55" i="1"/>
  <c r="AO55" i="1"/>
  <c r="AP55" i="1"/>
  <c r="AQ55" i="1"/>
  <c r="AR55" i="1"/>
  <c r="AS55" i="1"/>
  <c r="AL56" i="1"/>
  <c r="AM56" i="1"/>
  <c r="AN56" i="1"/>
  <c r="AO56" i="1"/>
  <c r="AP56" i="1"/>
  <c r="AQ56" i="1"/>
  <c r="AR56" i="1"/>
  <c r="AS56" i="1"/>
  <c r="AL59" i="1"/>
  <c r="AM59" i="1"/>
  <c r="AN59" i="1"/>
  <c r="AO59" i="1"/>
  <c r="AP59" i="1"/>
  <c r="AQ59" i="1"/>
  <c r="AR59" i="1"/>
  <c r="AS59" i="1"/>
  <c r="AL61" i="1"/>
  <c r="AM61" i="1"/>
  <c r="AN61" i="1"/>
  <c r="AO61" i="1"/>
  <c r="AP61" i="1"/>
  <c r="AQ61" i="1"/>
  <c r="AR61" i="1"/>
  <c r="AS61" i="1"/>
  <c r="AL63" i="1"/>
  <c r="AM63" i="1"/>
  <c r="AN63" i="1"/>
  <c r="AO63" i="1"/>
  <c r="AP63" i="1"/>
  <c r="AQ63" i="1"/>
  <c r="AR63" i="1"/>
  <c r="AS63" i="1"/>
  <c r="AL64" i="1"/>
  <c r="AM64" i="1"/>
  <c r="AN64" i="1"/>
  <c r="AO64" i="1"/>
  <c r="AP64" i="1"/>
  <c r="AQ64" i="1"/>
  <c r="AR64" i="1"/>
  <c r="AS64" i="1"/>
  <c r="AL68" i="1"/>
  <c r="AM68" i="1"/>
  <c r="AN68" i="1"/>
  <c r="AO68" i="1"/>
  <c r="AP68" i="1"/>
  <c r="AQ68" i="1"/>
  <c r="AR68" i="1"/>
  <c r="AS68" i="1"/>
  <c r="AL72" i="1"/>
  <c r="AM72" i="1"/>
  <c r="AN72" i="1"/>
  <c r="AO72" i="1"/>
  <c r="AP72" i="1"/>
  <c r="AQ72" i="1"/>
  <c r="AR72" i="1"/>
  <c r="AS72" i="1"/>
  <c r="AL74" i="1"/>
  <c r="AM74" i="1"/>
  <c r="AN74" i="1"/>
  <c r="AO74" i="1"/>
  <c r="AP74" i="1"/>
  <c r="AQ74" i="1"/>
  <c r="AR74" i="1"/>
  <c r="AS74" i="1"/>
  <c r="AL75" i="1"/>
  <c r="AM75" i="1"/>
  <c r="AN75" i="1"/>
  <c r="AO75" i="1"/>
  <c r="AP75" i="1"/>
  <c r="AQ75" i="1"/>
  <c r="AR75" i="1"/>
  <c r="AS75" i="1"/>
  <c r="AL78" i="1"/>
  <c r="AM78" i="1"/>
  <c r="AN78" i="1"/>
  <c r="AO78" i="1"/>
  <c r="AP78" i="1"/>
  <c r="AQ78" i="1"/>
  <c r="AR78" i="1"/>
  <c r="AS78" i="1"/>
  <c r="AL83" i="1"/>
  <c r="AM83" i="1"/>
  <c r="AN83" i="1"/>
  <c r="AO83" i="1"/>
  <c r="AP83" i="1"/>
  <c r="AQ83" i="1"/>
  <c r="AR83" i="1"/>
  <c r="AS83" i="1"/>
  <c r="AL86" i="1"/>
  <c r="AM86" i="1"/>
  <c r="AN86" i="1"/>
  <c r="AO86" i="1"/>
  <c r="AP86" i="1"/>
  <c r="AQ86" i="1"/>
  <c r="AR86" i="1"/>
  <c r="AS86" i="1"/>
  <c r="AL88" i="1"/>
  <c r="AM88" i="1"/>
  <c r="AN88" i="1"/>
  <c r="AO88" i="1"/>
  <c r="AP88" i="1"/>
  <c r="AQ88" i="1"/>
  <c r="AR88" i="1"/>
  <c r="AS88" i="1"/>
  <c r="AL89" i="1"/>
  <c r="AM89" i="1"/>
  <c r="AN89" i="1"/>
  <c r="AO89" i="1"/>
  <c r="AP89" i="1"/>
  <c r="AQ89" i="1"/>
  <c r="AR89" i="1"/>
  <c r="AS89" i="1"/>
  <c r="AL90" i="1"/>
  <c r="AM90" i="1"/>
  <c r="AN90" i="1"/>
  <c r="AO90" i="1"/>
  <c r="AP90" i="1"/>
  <c r="AQ90" i="1"/>
  <c r="AR90" i="1"/>
  <c r="AS90" i="1"/>
  <c r="AL92" i="1"/>
  <c r="AM92" i="1"/>
  <c r="AN92" i="1"/>
  <c r="AO92" i="1"/>
  <c r="AP92" i="1"/>
  <c r="AQ92" i="1"/>
  <c r="AR92" i="1"/>
  <c r="AS92" i="1"/>
  <c r="AL94" i="1"/>
  <c r="AM94" i="1"/>
  <c r="AN94" i="1"/>
  <c r="AO94" i="1"/>
  <c r="AP94" i="1"/>
  <c r="AQ94" i="1"/>
  <c r="AR94" i="1"/>
  <c r="AS94" i="1"/>
  <c r="AL41" i="1"/>
  <c r="AM41" i="1"/>
  <c r="AN41" i="1"/>
  <c r="AO41" i="1"/>
  <c r="AP41" i="1"/>
  <c r="AQ41" i="1"/>
  <c r="AR41" i="1"/>
  <c r="AS41" i="1"/>
  <c r="F83" i="1"/>
  <c r="F72" i="1"/>
  <c r="F61" i="1"/>
  <c r="F54" i="1"/>
  <c r="F42" i="1"/>
  <c r="F24" i="1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E10" i="2"/>
  <c r="D10" i="2"/>
  <c r="C10" i="2"/>
  <c r="B10" i="2"/>
  <c r="A3" i="2"/>
  <c r="AL21" i="1"/>
  <c r="AM21" i="1"/>
  <c r="AN21" i="1"/>
  <c r="AO21" i="1"/>
  <c r="AP21" i="1"/>
  <c r="AQ21" i="1"/>
  <c r="AR21" i="1"/>
  <c r="AS21" i="1"/>
  <c r="AL16" i="1"/>
  <c r="AM16" i="1"/>
  <c r="AN16" i="1"/>
  <c r="AO16" i="1"/>
  <c r="AP16" i="1"/>
  <c r="AQ16" i="1"/>
  <c r="AR16" i="1"/>
  <c r="AS16" i="1"/>
  <c r="AL12" i="1"/>
  <c r="AM12" i="1"/>
  <c r="AN12" i="1"/>
  <c r="AO12" i="1"/>
  <c r="AP12" i="1"/>
  <c r="AQ12" i="1"/>
  <c r="AR12" i="1"/>
  <c r="AS12" i="1"/>
  <c r="AL13" i="1"/>
  <c r="AM13" i="1"/>
  <c r="AN13" i="1"/>
  <c r="AO13" i="1"/>
  <c r="AP13" i="1"/>
  <c r="AQ13" i="1"/>
  <c r="AR13" i="1"/>
  <c r="AS13" i="1"/>
  <c r="AL29" i="1"/>
  <c r="AM29" i="1"/>
  <c r="AN29" i="1"/>
  <c r="AO29" i="1"/>
  <c r="AP29" i="1"/>
  <c r="AQ29" i="1"/>
  <c r="AR29" i="1"/>
  <c r="AS29" i="1"/>
  <c r="AL15" i="1"/>
  <c r="AM15" i="1"/>
  <c r="AN15" i="1"/>
  <c r="AO15" i="1"/>
  <c r="AP15" i="1"/>
  <c r="AQ15" i="1"/>
  <c r="AR15" i="1"/>
  <c r="AS15" i="1"/>
  <c r="AL34" i="1"/>
  <c r="AM34" i="1"/>
  <c r="AN34" i="1"/>
  <c r="AO34" i="1"/>
  <c r="AP34" i="1"/>
  <c r="AQ34" i="1"/>
  <c r="AR34" i="1"/>
  <c r="AS34" i="1"/>
  <c r="AL20" i="1"/>
  <c r="AM20" i="1"/>
  <c r="AN20" i="1"/>
  <c r="AO20" i="1"/>
  <c r="AP20" i="1"/>
  <c r="AQ20" i="1"/>
  <c r="AR20" i="1"/>
  <c r="AS20" i="1"/>
  <c r="AL38" i="1"/>
  <c r="AM38" i="1"/>
  <c r="AN38" i="1"/>
  <c r="AO38" i="1"/>
  <c r="AP38" i="1"/>
  <c r="AQ38" i="1"/>
  <c r="AR38" i="1"/>
  <c r="AS38" i="1"/>
  <c r="AL23" i="1"/>
  <c r="AM23" i="1"/>
  <c r="AN23" i="1"/>
  <c r="AO23" i="1"/>
  <c r="AP23" i="1"/>
  <c r="AQ23" i="1"/>
  <c r="AR23" i="1"/>
  <c r="AS23" i="1"/>
  <c r="AL25" i="1"/>
  <c r="AM25" i="1"/>
  <c r="AN25" i="1"/>
  <c r="AO25" i="1"/>
  <c r="AP25" i="1"/>
  <c r="AQ25" i="1"/>
  <c r="AR25" i="1"/>
  <c r="AS25" i="1"/>
  <c r="AL22" i="1"/>
  <c r="AM22" i="1"/>
  <c r="AN22" i="1"/>
  <c r="AO22" i="1"/>
  <c r="AP22" i="1"/>
  <c r="AQ22" i="1"/>
  <c r="AR22" i="1"/>
  <c r="AS22" i="1"/>
  <c r="AL45" i="1"/>
  <c r="AM45" i="1"/>
  <c r="AN45" i="1"/>
  <c r="AO45" i="1"/>
  <c r="AP45" i="1"/>
  <c r="AQ45" i="1"/>
  <c r="AR45" i="1"/>
  <c r="AS45" i="1"/>
  <c r="AL19" i="1"/>
  <c r="AM19" i="1"/>
  <c r="AN19" i="1"/>
  <c r="AO19" i="1"/>
  <c r="AP19" i="1"/>
  <c r="AQ19" i="1"/>
  <c r="AR19" i="1"/>
  <c r="AS19" i="1"/>
  <c r="AL47" i="1"/>
  <c r="AM47" i="1"/>
  <c r="AN47" i="1"/>
  <c r="AO47" i="1"/>
  <c r="AP47" i="1"/>
  <c r="AQ47" i="1"/>
  <c r="AR47" i="1"/>
  <c r="AS47" i="1"/>
  <c r="AL48" i="1"/>
  <c r="AM48" i="1"/>
  <c r="AN48" i="1"/>
  <c r="AO48" i="1"/>
  <c r="AP48" i="1"/>
  <c r="AQ48" i="1"/>
  <c r="AR48" i="1"/>
  <c r="AS48" i="1"/>
  <c r="AL49" i="1"/>
  <c r="AM49" i="1"/>
  <c r="AN49" i="1"/>
  <c r="AO49" i="1"/>
  <c r="AP49" i="1"/>
  <c r="AQ49" i="1"/>
  <c r="AR49" i="1"/>
  <c r="AS49" i="1"/>
  <c r="AL50" i="1"/>
  <c r="AM50" i="1"/>
  <c r="AN50" i="1"/>
  <c r="AO50" i="1"/>
  <c r="AP50" i="1"/>
  <c r="AQ50" i="1"/>
  <c r="AR50" i="1"/>
  <c r="AS50" i="1"/>
  <c r="AL51" i="1"/>
  <c r="AM51" i="1"/>
  <c r="AN51" i="1"/>
  <c r="AO51" i="1"/>
  <c r="AP51" i="1"/>
  <c r="AQ51" i="1"/>
  <c r="AR51" i="1"/>
  <c r="AS51" i="1"/>
  <c r="AL33" i="1"/>
  <c r="AM33" i="1"/>
  <c r="AN33" i="1"/>
  <c r="AO33" i="1"/>
  <c r="AP33" i="1"/>
  <c r="AQ33" i="1"/>
  <c r="AR33" i="1"/>
  <c r="AS33" i="1"/>
  <c r="AL27" i="1"/>
  <c r="AM27" i="1"/>
  <c r="AN27" i="1"/>
  <c r="AO27" i="1"/>
  <c r="AP27" i="1"/>
  <c r="AQ27" i="1"/>
  <c r="AR27" i="1"/>
  <c r="AS27" i="1"/>
  <c r="AL52" i="1"/>
  <c r="AM52" i="1"/>
  <c r="AN52" i="1"/>
  <c r="AO52" i="1"/>
  <c r="AP52" i="1"/>
  <c r="AQ52" i="1"/>
  <c r="AR52" i="1"/>
  <c r="AS52" i="1"/>
  <c r="AL57" i="1"/>
  <c r="AM57" i="1"/>
  <c r="AN57" i="1"/>
  <c r="AO57" i="1"/>
  <c r="AP57" i="1"/>
  <c r="AQ57" i="1"/>
  <c r="AR57" i="1"/>
  <c r="AS57" i="1"/>
  <c r="AL28" i="1"/>
  <c r="AM28" i="1"/>
  <c r="AN28" i="1"/>
  <c r="AO28" i="1"/>
  <c r="AP28" i="1"/>
  <c r="AQ28" i="1"/>
  <c r="AR28" i="1"/>
  <c r="AS28" i="1"/>
  <c r="AL58" i="1"/>
  <c r="AM58" i="1"/>
  <c r="AN58" i="1"/>
  <c r="AO58" i="1"/>
  <c r="AP58" i="1"/>
  <c r="AQ58" i="1"/>
  <c r="AR58" i="1"/>
  <c r="AS58" i="1"/>
  <c r="AL26" i="1"/>
  <c r="AM26" i="1"/>
  <c r="AN26" i="1"/>
  <c r="AO26" i="1"/>
  <c r="AP26" i="1"/>
  <c r="AQ26" i="1"/>
  <c r="AR26" i="1"/>
  <c r="AS26" i="1"/>
  <c r="AL60" i="1"/>
  <c r="AM60" i="1"/>
  <c r="AN60" i="1"/>
  <c r="AO60" i="1"/>
  <c r="AP60" i="1"/>
  <c r="AQ60" i="1"/>
  <c r="AR60" i="1"/>
  <c r="AS60" i="1"/>
  <c r="AL62" i="1"/>
  <c r="AM62" i="1"/>
  <c r="AN62" i="1"/>
  <c r="AO62" i="1"/>
  <c r="AP62" i="1"/>
  <c r="AQ62" i="1"/>
  <c r="AR62" i="1"/>
  <c r="AS62" i="1"/>
  <c r="AL65" i="1"/>
  <c r="AM65" i="1"/>
  <c r="F65" i="1" s="1"/>
  <c r="F65" i="2" s="1"/>
  <c r="AN65" i="1"/>
  <c r="AO65" i="1"/>
  <c r="AP65" i="1"/>
  <c r="AQ65" i="1"/>
  <c r="AR65" i="1"/>
  <c r="AS65" i="1"/>
  <c r="AL66" i="1"/>
  <c r="AM66" i="1"/>
  <c r="AN66" i="1"/>
  <c r="AO66" i="1"/>
  <c r="AP66" i="1"/>
  <c r="AQ66" i="1"/>
  <c r="AR66" i="1"/>
  <c r="AS66" i="1"/>
  <c r="AL67" i="1"/>
  <c r="AM67" i="1"/>
  <c r="AN67" i="1"/>
  <c r="AO67" i="1"/>
  <c r="AP67" i="1"/>
  <c r="AQ67" i="1"/>
  <c r="AR67" i="1"/>
  <c r="AS67" i="1"/>
  <c r="AL35" i="1"/>
  <c r="AM35" i="1"/>
  <c r="AN35" i="1"/>
  <c r="AO35" i="1"/>
  <c r="AP35" i="1"/>
  <c r="AQ35" i="1"/>
  <c r="AR35" i="1"/>
  <c r="AS35" i="1"/>
  <c r="AL69" i="1"/>
  <c r="AM69" i="1"/>
  <c r="AN69" i="1"/>
  <c r="AO69" i="1"/>
  <c r="AP69" i="1"/>
  <c r="AQ69" i="1"/>
  <c r="AR69" i="1"/>
  <c r="AS69" i="1"/>
  <c r="AL36" i="1"/>
  <c r="AM36" i="1"/>
  <c r="AN36" i="1"/>
  <c r="AO36" i="1"/>
  <c r="AP36" i="1"/>
  <c r="AQ36" i="1"/>
  <c r="AR36" i="1"/>
  <c r="AS36" i="1"/>
  <c r="AL70" i="1"/>
  <c r="AM70" i="1"/>
  <c r="AN70" i="1"/>
  <c r="AO70" i="1"/>
  <c r="AP70" i="1"/>
  <c r="AQ70" i="1"/>
  <c r="AR70" i="1"/>
  <c r="AS70" i="1"/>
  <c r="AL71" i="1"/>
  <c r="AM71" i="1"/>
  <c r="AN71" i="1"/>
  <c r="AO71" i="1"/>
  <c r="AP71" i="1"/>
  <c r="AQ71" i="1"/>
  <c r="AR71" i="1"/>
  <c r="AS71" i="1"/>
  <c r="AL73" i="1"/>
  <c r="AM73" i="1"/>
  <c r="AN73" i="1"/>
  <c r="AO73" i="1"/>
  <c r="AP73" i="1"/>
  <c r="AQ73" i="1"/>
  <c r="AR73" i="1"/>
  <c r="AS73" i="1"/>
  <c r="AL37" i="1"/>
  <c r="AM37" i="1"/>
  <c r="AN37" i="1"/>
  <c r="AO37" i="1"/>
  <c r="AP37" i="1"/>
  <c r="AQ37" i="1"/>
  <c r="AR37" i="1"/>
  <c r="AS37" i="1"/>
  <c r="AL76" i="1"/>
  <c r="AM76" i="1"/>
  <c r="AN76" i="1"/>
  <c r="AO76" i="1"/>
  <c r="AP76" i="1"/>
  <c r="AQ76" i="1"/>
  <c r="AR76" i="1"/>
  <c r="AS76" i="1"/>
  <c r="AL77" i="1"/>
  <c r="AM77" i="1"/>
  <c r="AN77" i="1"/>
  <c r="AO77" i="1"/>
  <c r="AP77" i="1"/>
  <c r="AQ77" i="1"/>
  <c r="AR77" i="1"/>
  <c r="AS77" i="1"/>
  <c r="AL79" i="1"/>
  <c r="AM79" i="1"/>
  <c r="AN79" i="1"/>
  <c r="AO79" i="1"/>
  <c r="AP79" i="1"/>
  <c r="AQ79" i="1"/>
  <c r="AR79" i="1"/>
  <c r="AS79" i="1"/>
  <c r="AL80" i="1"/>
  <c r="AM80" i="1"/>
  <c r="AN80" i="1"/>
  <c r="AO80" i="1"/>
  <c r="AP80" i="1"/>
  <c r="AQ80" i="1"/>
  <c r="AR80" i="1"/>
  <c r="AS80" i="1"/>
  <c r="AL81" i="1"/>
  <c r="AM81" i="1"/>
  <c r="AN81" i="1"/>
  <c r="AO81" i="1"/>
  <c r="AP81" i="1"/>
  <c r="AQ81" i="1"/>
  <c r="AR81" i="1"/>
  <c r="AS81" i="1"/>
  <c r="AL82" i="1"/>
  <c r="AM82" i="1"/>
  <c r="AN82" i="1"/>
  <c r="AO82" i="1"/>
  <c r="AP82" i="1"/>
  <c r="AQ82" i="1"/>
  <c r="AR82" i="1"/>
  <c r="AS82" i="1"/>
  <c r="AL84" i="1"/>
  <c r="AM84" i="1"/>
  <c r="AN84" i="1"/>
  <c r="AO84" i="1"/>
  <c r="AP84" i="1"/>
  <c r="AQ84" i="1"/>
  <c r="AR84" i="1"/>
  <c r="AS84" i="1"/>
  <c r="AL85" i="1"/>
  <c r="AM85" i="1"/>
  <c r="AN85" i="1"/>
  <c r="AO85" i="1"/>
  <c r="AP85" i="1"/>
  <c r="AQ85" i="1"/>
  <c r="AR85" i="1"/>
  <c r="AS85" i="1"/>
  <c r="AL87" i="1"/>
  <c r="AM87" i="1"/>
  <c r="AN87" i="1"/>
  <c r="AO87" i="1"/>
  <c r="AP87" i="1"/>
  <c r="AQ87" i="1"/>
  <c r="AR87" i="1"/>
  <c r="AS87" i="1"/>
  <c r="AL39" i="1"/>
  <c r="AM39" i="1"/>
  <c r="AN39" i="1"/>
  <c r="AO39" i="1"/>
  <c r="AP39" i="1"/>
  <c r="AQ39" i="1"/>
  <c r="AR39" i="1"/>
  <c r="AS39" i="1"/>
  <c r="AL40" i="1"/>
  <c r="AM40" i="1"/>
  <c r="AN40" i="1"/>
  <c r="AO40" i="1"/>
  <c r="AP40" i="1"/>
  <c r="AQ40" i="1"/>
  <c r="AR40" i="1"/>
  <c r="AS40" i="1"/>
  <c r="AL91" i="1"/>
  <c r="AM91" i="1"/>
  <c r="AN91" i="1"/>
  <c r="AO91" i="1"/>
  <c r="AP91" i="1"/>
  <c r="AQ91" i="1"/>
  <c r="AR91" i="1"/>
  <c r="AS91" i="1"/>
  <c r="AL93" i="1"/>
  <c r="AM93" i="1"/>
  <c r="AN93" i="1"/>
  <c r="AO93" i="1"/>
  <c r="AP93" i="1"/>
  <c r="AQ93" i="1"/>
  <c r="AR93" i="1"/>
  <c r="AS93" i="1"/>
  <c r="AL95" i="1"/>
  <c r="AM95" i="1"/>
  <c r="AN95" i="1"/>
  <c r="AO95" i="1"/>
  <c r="AP95" i="1"/>
  <c r="AQ95" i="1"/>
  <c r="AR95" i="1"/>
  <c r="AS95" i="1"/>
  <c r="AL43" i="1"/>
  <c r="AM43" i="1"/>
  <c r="AN43" i="1"/>
  <c r="AO43" i="1"/>
  <c r="AP43" i="1"/>
  <c r="AQ43" i="1"/>
  <c r="AR43" i="1"/>
  <c r="AS43" i="1"/>
  <c r="AL96" i="1"/>
  <c r="AM96" i="1"/>
  <c r="AN96" i="1"/>
  <c r="AO96" i="1"/>
  <c r="AP96" i="1"/>
  <c r="AQ96" i="1"/>
  <c r="AR96" i="1"/>
  <c r="AS96" i="1"/>
  <c r="AK34" i="1"/>
  <c r="AK76" i="1"/>
  <c r="AL10" i="1"/>
  <c r="AM10" i="1"/>
  <c r="AN10" i="1"/>
  <c r="AO10" i="1"/>
  <c r="AP10" i="1"/>
  <c r="AQ10" i="1"/>
  <c r="AR10" i="1"/>
  <c r="AS10" i="1"/>
  <c r="AL11" i="1"/>
  <c r="AM11" i="1"/>
  <c r="AN11" i="1"/>
  <c r="AO11" i="1"/>
  <c r="AP11" i="1"/>
  <c r="AQ11" i="1"/>
  <c r="AR11" i="1"/>
  <c r="AS11" i="1"/>
  <c r="AL14" i="1"/>
  <c r="AM14" i="1"/>
  <c r="AN14" i="1"/>
  <c r="AO14" i="1"/>
  <c r="AP14" i="1"/>
  <c r="AQ14" i="1"/>
  <c r="AR14" i="1"/>
  <c r="AS14" i="1"/>
  <c r="AL18" i="1"/>
  <c r="AM18" i="1"/>
  <c r="AN18" i="1"/>
  <c r="AO18" i="1"/>
  <c r="AP18" i="1"/>
  <c r="AQ18" i="1"/>
  <c r="AR18" i="1"/>
  <c r="AS18" i="1"/>
  <c r="AL17" i="1"/>
  <c r="AM17" i="1"/>
  <c r="AN17" i="1"/>
  <c r="AO17" i="1"/>
  <c r="AP17" i="1"/>
  <c r="AQ17" i="1"/>
  <c r="AR17" i="1"/>
  <c r="AS17" i="1"/>
  <c r="G42" i="1" l="1"/>
  <c r="G42" i="2" s="1"/>
  <c r="F42" i="2"/>
  <c r="G61" i="1"/>
  <c r="G61" i="2" s="1"/>
  <c r="F61" i="2"/>
  <c r="G83" i="1"/>
  <c r="G83" i="2" s="1"/>
  <c r="F83" i="2"/>
  <c r="AK94" i="1"/>
  <c r="F94" i="1"/>
  <c r="AK90" i="1"/>
  <c r="F43" i="1"/>
  <c r="F73" i="1"/>
  <c r="F73" i="2" s="1"/>
  <c r="AK66" i="1"/>
  <c r="AK52" i="1"/>
  <c r="F27" i="1"/>
  <c r="F27" i="2" s="1"/>
  <c r="F45" i="1"/>
  <c r="F45" i="2" s="1"/>
  <c r="F15" i="1"/>
  <c r="G15" i="1" s="1"/>
  <c r="G24" i="1"/>
  <c r="G24" i="2" s="1"/>
  <c r="F24" i="2"/>
  <c r="G54" i="1"/>
  <c r="G54" i="2" s="1"/>
  <c r="F54" i="2"/>
  <c r="G72" i="1"/>
  <c r="G72" i="2" s="1"/>
  <c r="F72" i="2"/>
  <c r="F90" i="1"/>
  <c r="AK88" i="1"/>
  <c r="AK83" i="1"/>
  <c r="AK75" i="1"/>
  <c r="AK72" i="1"/>
  <c r="AK64" i="1"/>
  <c r="AK61" i="1"/>
  <c r="AK56" i="1"/>
  <c r="AK54" i="1"/>
  <c r="AK46" i="1"/>
  <c r="AK42" i="1"/>
  <c r="AK31" i="1"/>
  <c r="AK24" i="1"/>
  <c r="F31" i="1"/>
  <c r="F46" i="1"/>
  <c r="F56" i="1"/>
  <c r="F64" i="1"/>
  <c r="F75" i="1"/>
  <c r="F88" i="1"/>
  <c r="AK41" i="1"/>
  <c r="AK92" i="1"/>
  <c r="AK89" i="1"/>
  <c r="AK86" i="1"/>
  <c r="AK78" i="1"/>
  <c r="AK74" i="1"/>
  <c r="AK68" i="1"/>
  <c r="AK63" i="1"/>
  <c r="AK59" i="1"/>
  <c r="AK55" i="1"/>
  <c r="AK53" i="1"/>
  <c r="AK44" i="1"/>
  <c r="AK32" i="1"/>
  <c r="AK30" i="1"/>
  <c r="F30" i="1"/>
  <c r="F32" i="1"/>
  <c r="F44" i="1"/>
  <c r="F53" i="1"/>
  <c r="F55" i="1"/>
  <c r="F59" i="1"/>
  <c r="F63" i="1"/>
  <c r="F68" i="1"/>
  <c r="F74" i="1"/>
  <c r="F78" i="1"/>
  <c r="F86" i="1"/>
  <c r="F89" i="1"/>
  <c r="F92" i="1"/>
  <c r="AK19" i="1"/>
  <c r="F84" i="1"/>
  <c r="AK36" i="1"/>
  <c r="F69" i="1"/>
  <c r="F69" i="2" s="1"/>
  <c r="AK26" i="1"/>
  <c r="F58" i="1"/>
  <c r="F58" i="2" s="1"/>
  <c r="AK50" i="1"/>
  <c r="F49" i="1"/>
  <c r="F49" i="2" s="1"/>
  <c r="AK23" i="1"/>
  <c r="F41" i="1"/>
  <c r="F41" i="2" s="1"/>
  <c r="AK12" i="1"/>
  <c r="F16" i="1"/>
  <c r="F16" i="2" s="1"/>
  <c r="AK91" i="1"/>
  <c r="F40" i="1"/>
  <c r="F79" i="1"/>
  <c r="AK71" i="1"/>
  <c r="F70" i="1"/>
  <c r="F70" i="2" s="1"/>
  <c r="AK35" i="1"/>
  <c r="F67" i="1"/>
  <c r="F67" i="2" s="1"/>
  <c r="AK62" i="1"/>
  <c r="F60" i="1"/>
  <c r="F60" i="2" s="1"/>
  <c r="AK28" i="1"/>
  <c r="F57" i="1"/>
  <c r="F57" i="2" s="1"/>
  <c r="AK33" i="1"/>
  <c r="F51" i="1"/>
  <c r="F51" i="2" s="1"/>
  <c r="AK48" i="1"/>
  <c r="F47" i="1"/>
  <c r="F47" i="2" s="1"/>
  <c r="AK22" i="1"/>
  <c r="F25" i="1"/>
  <c r="F25" i="2" s="1"/>
  <c r="AK38" i="1"/>
  <c r="F20" i="1"/>
  <c r="AK29" i="1"/>
  <c r="F13" i="1"/>
  <c r="AK21" i="1"/>
  <c r="F93" i="1"/>
  <c r="F93" i="2" s="1"/>
  <c r="F87" i="1"/>
  <c r="AK81" i="1"/>
  <c r="F76" i="1"/>
  <c r="AK73" i="1"/>
  <c r="F71" i="1"/>
  <c r="AK70" i="1"/>
  <c r="F36" i="1"/>
  <c r="AK69" i="1"/>
  <c r="F35" i="1"/>
  <c r="AK67" i="1"/>
  <c r="F66" i="1"/>
  <c r="AK65" i="1"/>
  <c r="F62" i="1"/>
  <c r="AK60" i="1"/>
  <c r="F26" i="1"/>
  <c r="AK58" i="1"/>
  <c r="F28" i="1"/>
  <c r="AK57" i="1"/>
  <c r="F52" i="1"/>
  <c r="AK27" i="1"/>
  <c r="F33" i="1"/>
  <c r="AK51" i="1"/>
  <c r="F50" i="1"/>
  <c r="AK49" i="1"/>
  <c r="F48" i="1"/>
  <c r="AK47" i="1"/>
  <c r="F19" i="1"/>
  <c r="G19" i="1" s="1"/>
  <c r="AK45" i="1"/>
  <c r="F22" i="1"/>
  <c r="G22" i="1" s="1"/>
  <c r="AK25" i="1"/>
  <c r="F23" i="1"/>
  <c r="G23" i="1" s="1"/>
  <c r="F38" i="1"/>
  <c r="AK20" i="1"/>
  <c r="F34" i="1"/>
  <c r="AK15" i="1"/>
  <c r="F29" i="1"/>
  <c r="AK13" i="1"/>
  <c r="AK16" i="1"/>
  <c r="F21" i="1"/>
  <c r="G21" i="1" s="1"/>
  <c r="G15" i="2" s="1"/>
  <c r="F12" i="1"/>
  <c r="G12" i="1" s="1"/>
  <c r="G93" i="1"/>
  <c r="G93" i="2" s="1"/>
  <c r="F15" i="2"/>
  <c r="G73" i="1"/>
  <c r="G73" i="2" s="1"/>
  <c r="G70" i="1"/>
  <c r="G70" i="2" s="1"/>
  <c r="G67" i="1"/>
  <c r="G67" i="2" s="1"/>
  <c r="G65" i="1"/>
  <c r="G65" i="2" s="1"/>
  <c r="G60" i="1"/>
  <c r="G60" i="2" s="1"/>
  <c r="G57" i="1"/>
  <c r="G57" i="2" s="1"/>
  <c r="G51" i="1"/>
  <c r="G51" i="2" s="1"/>
  <c r="G47" i="1"/>
  <c r="G47" i="2" s="1"/>
  <c r="G45" i="1"/>
  <c r="G45" i="2" s="1"/>
  <c r="G25" i="1"/>
  <c r="G25" i="2" s="1"/>
  <c r="G20" i="1"/>
  <c r="G22" i="2" s="1"/>
  <c r="F20" i="2"/>
  <c r="G13" i="1"/>
  <c r="F18" i="2"/>
  <c r="F81" i="1"/>
  <c r="F81" i="2" s="1"/>
  <c r="F11" i="1"/>
  <c r="AK96" i="1"/>
  <c r="F95" i="1"/>
  <c r="F95" i="2" s="1"/>
  <c r="F91" i="1"/>
  <c r="F91" i="2" s="1"/>
  <c r="F39" i="1"/>
  <c r="F39" i="2" s="1"/>
  <c r="AK85" i="1"/>
  <c r="AK84" i="1"/>
  <c r="F82" i="1"/>
  <c r="F82" i="2" s="1"/>
  <c r="AK80" i="1"/>
  <c r="AK79" i="1"/>
  <c r="F77" i="1"/>
  <c r="F77" i="2" s="1"/>
  <c r="AK37" i="1"/>
  <c r="F96" i="1"/>
  <c r="F96" i="2" s="1"/>
  <c r="F85" i="1"/>
  <c r="F85" i="2" s="1"/>
  <c r="F80" i="1"/>
  <c r="F80" i="2" s="1"/>
  <c r="F37" i="1"/>
  <c r="F37" i="2" s="1"/>
  <c r="AK82" i="1"/>
  <c r="AK77" i="1"/>
  <c r="F17" i="1"/>
  <c r="AK18" i="1"/>
  <c r="AK14" i="1"/>
  <c r="AK11" i="1"/>
  <c r="AK10" i="1"/>
  <c r="F14" i="1"/>
  <c r="F18" i="1"/>
  <c r="AK17" i="1"/>
  <c r="AK43" i="1"/>
  <c r="AK95" i="1"/>
  <c r="AK93" i="1"/>
  <c r="AK40" i="1"/>
  <c r="AK39" i="1"/>
  <c r="AK87" i="1"/>
  <c r="F10" i="1"/>
  <c r="G20" i="2" l="1"/>
  <c r="G48" i="1"/>
  <c r="G48" i="2" s="1"/>
  <c r="F48" i="2"/>
  <c r="G50" i="1"/>
  <c r="G50" i="2" s="1"/>
  <c r="F50" i="2"/>
  <c r="G33" i="1"/>
  <c r="G33" i="2" s="1"/>
  <c r="F33" i="2"/>
  <c r="G52" i="1"/>
  <c r="G52" i="2" s="1"/>
  <c r="F52" i="2"/>
  <c r="G28" i="1"/>
  <c r="G28" i="2" s="1"/>
  <c r="F28" i="2"/>
  <c r="G26" i="1"/>
  <c r="G26" i="2" s="1"/>
  <c r="F26" i="2"/>
  <c r="G62" i="1"/>
  <c r="G62" i="2" s="1"/>
  <c r="F62" i="2"/>
  <c r="G66" i="1"/>
  <c r="G66" i="2" s="1"/>
  <c r="F66" i="2"/>
  <c r="G35" i="1"/>
  <c r="G35" i="2" s="1"/>
  <c r="F35" i="2"/>
  <c r="G36" i="1"/>
  <c r="G36" i="2" s="1"/>
  <c r="F36" i="2"/>
  <c r="G71" i="1"/>
  <c r="G71" i="2" s="1"/>
  <c r="F71" i="2"/>
  <c r="G76" i="1"/>
  <c r="G76" i="2" s="1"/>
  <c r="F76" i="2"/>
  <c r="G87" i="1"/>
  <c r="G87" i="2" s="1"/>
  <c r="F87" i="2"/>
  <c r="G40" i="1"/>
  <c r="G40" i="2" s="1"/>
  <c r="F40" i="2"/>
  <c r="G84" i="1"/>
  <c r="G84" i="2" s="1"/>
  <c r="F84" i="2"/>
  <c r="G92" i="1"/>
  <c r="G92" i="2" s="1"/>
  <c r="F92" i="2"/>
  <c r="G86" i="1"/>
  <c r="G86" i="2" s="1"/>
  <c r="F86" i="2"/>
  <c r="G74" i="1"/>
  <c r="G74" i="2" s="1"/>
  <c r="F74" i="2"/>
  <c r="G63" i="1"/>
  <c r="G63" i="2" s="1"/>
  <c r="F63" i="2"/>
  <c r="G55" i="1"/>
  <c r="G55" i="2" s="1"/>
  <c r="F55" i="2"/>
  <c r="G44" i="1"/>
  <c r="G44" i="2" s="1"/>
  <c r="F44" i="2"/>
  <c r="G30" i="1"/>
  <c r="G30" i="2" s="1"/>
  <c r="F30" i="2"/>
  <c r="G75" i="1"/>
  <c r="G75" i="2" s="1"/>
  <c r="F75" i="2"/>
  <c r="G56" i="1"/>
  <c r="G56" i="2" s="1"/>
  <c r="F56" i="2"/>
  <c r="G31" i="1"/>
  <c r="G31" i="2" s="1"/>
  <c r="F31" i="2"/>
  <c r="G43" i="1"/>
  <c r="G43" i="2" s="1"/>
  <c r="F43" i="2"/>
  <c r="G94" i="1"/>
  <c r="G94" i="2" s="1"/>
  <c r="F94" i="2"/>
  <c r="G16" i="1"/>
  <c r="G16" i="2" s="1"/>
  <c r="G41" i="1"/>
  <c r="G41" i="2" s="1"/>
  <c r="G49" i="1"/>
  <c r="G49" i="2" s="1"/>
  <c r="G27" i="1"/>
  <c r="G27" i="2" s="1"/>
  <c r="G58" i="1"/>
  <c r="G58" i="2" s="1"/>
  <c r="G69" i="1"/>
  <c r="G69" i="2" s="1"/>
  <c r="G29" i="1"/>
  <c r="F29" i="2"/>
  <c r="G34" i="1"/>
  <c r="F34" i="2"/>
  <c r="G38" i="1"/>
  <c r="F38" i="2"/>
  <c r="F22" i="2"/>
  <c r="G79" i="1"/>
  <c r="G79" i="2" s="1"/>
  <c r="F79" i="2"/>
  <c r="G89" i="1"/>
  <c r="F89" i="2"/>
  <c r="G78" i="1"/>
  <c r="G78" i="2" s="1"/>
  <c r="F78" i="2"/>
  <c r="G68" i="1"/>
  <c r="G68" i="2" s="1"/>
  <c r="F68" i="2"/>
  <c r="G59" i="1"/>
  <c r="G59" i="2" s="1"/>
  <c r="F59" i="2"/>
  <c r="G53" i="1"/>
  <c r="G53" i="2" s="1"/>
  <c r="F53" i="2"/>
  <c r="G32" i="1"/>
  <c r="G32" i="2" s="1"/>
  <c r="F32" i="2"/>
  <c r="G88" i="1"/>
  <c r="G88" i="2" s="1"/>
  <c r="F88" i="2"/>
  <c r="G64" i="1"/>
  <c r="G64" i="2" s="1"/>
  <c r="F64" i="2"/>
  <c r="G46" i="1"/>
  <c r="G46" i="2" s="1"/>
  <c r="F46" i="2"/>
  <c r="G90" i="1"/>
  <c r="G90" i="2" s="1"/>
  <c r="F90" i="2"/>
  <c r="F23" i="2"/>
  <c r="F21" i="2"/>
  <c r="F19" i="2"/>
  <c r="F17" i="2"/>
  <c r="G18" i="1"/>
  <c r="G13" i="2" s="1"/>
  <c r="F13" i="2"/>
  <c r="G17" i="1"/>
  <c r="F14" i="2"/>
  <c r="G80" i="1"/>
  <c r="G80" i="2" s="1"/>
  <c r="G96" i="1"/>
  <c r="G96" i="2" s="1"/>
  <c r="G77" i="1"/>
  <c r="G77" i="2" s="1"/>
  <c r="G39" i="1"/>
  <c r="G39" i="2" s="1"/>
  <c r="G95" i="1"/>
  <c r="G95" i="2" s="1"/>
  <c r="G11" i="1"/>
  <c r="G11" i="2" s="1"/>
  <c r="F11" i="2"/>
  <c r="G81" i="1"/>
  <c r="G81" i="2" s="1"/>
  <c r="G10" i="1"/>
  <c r="G10" i="2" s="1"/>
  <c r="F10" i="2"/>
  <c r="G14" i="1"/>
  <c r="G12" i="2" s="1"/>
  <c r="F12" i="2"/>
  <c r="G37" i="1"/>
  <c r="G37" i="2" s="1"/>
  <c r="G85" i="1"/>
  <c r="G85" i="2" s="1"/>
  <c r="G82" i="1"/>
  <c r="G82" i="2" s="1"/>
  <c r="G91" i="1"/>
  <c r="G91" i="2" s="1"/>
  <c r="A27" i="1"/>
  <c r="A27" i="2" s="1"/>
  <c r="I18" i="1"/>
  <c r="I12" i="1"/>
  <c r="I34" i="1"/>
  <c r="I23" i="1"/>
  <c r="I19" i="1"/>
  <c r="I52" i="1"/>
  <c r="I66" i="1"/>
  <c r="I37" i="1"/>
  <c r="I85" i="1"/>
  <c r="I96" i="1"/>
  <c r="I10" i="1"/>
  <c r="I16" i="1"/>
  <c r="I15" i="1"/>
  <c r="I41" i="1"/>
  <c r="I45" i="1"/>
  <c r="I49" i="1"/>
  <c r="I27" i="1"/>
  <c r="I58" i="1"/>
  <c r="I65" i="1"/>
  <c r="I69" i="1"/>
  <c r="I73" i="1"/>
  <c r="I79" i="1"/>
  <c r="I84" i="1"/>
  <c r="I40" i="1"/>
  <c r="I43" i="1"/>
  <c r="I29" i="1"/>
  <c r="I22" i="1"/>
  <c r="I33" i="1"/>
  <c r="I62" i="1"/>
  <c r="I71" i="1"/>
  <c r="I82" i="1"/>
  <c r="I95" i="1"/>
  <c r="I21" i="1"/>
  <c r="I38" i="1"/>
  <c r="I48" i="1"/>
  <c r="I28" i="1"/>
  <c r="I35" i="1"/>
  <c r="I77" i="1"/>
  <c r="I39" i="1"/>
  <c r="I17" i="1"/>
  <c r="I13" i="1"/>
  <c r="I20" i="1"/>
  <c r="I25" i="1"/>
  <c r="I47" i="1"/>
  <c r="I51" i="1"/>
  <c r="I57" i="1"/>
  <c r="I60" i="1"/>
  <c r="I67" i="1"/>
  <c r="I70" i="1"/>
  <c r="I76" i="1"/>
  <c r="I81" i="1"/>
  <c r="I87" i="1"/>
  <c r="I93" i="1"/>
  <c r="I14" i="1"/>
  <c r="I50" i="1"/>
  <c r="I26" i="1"/>
  <c r="I36" i="1"/>
  <c r="I80" i="1"/>
  <c r="I91" i="1"/>
  <c r="I11" i="1"/>
  <c r="G14" i="2" l="1"/>
  <c r="A42" i="1"/>
  <c r="A42" i="2" s="1"/>
  <c r="A61" i="1"/>
  <c r="A61" i="2" s="1"/>
  <c r="A83" i="1"/>
  <c r="A83" i="2" s="1"/>
  <c r="A30" i="1"/>
  <c r="A30" i="2" s="1"/>
  <c r="A55" i="1"/>
  <c r="A55" i="2" s="1"/>
  <c r="A74" i="1"/>
  <c r="A74" i="2" s="1"/>
  <c r="A92" i="1"/>
  <c r="A92" i="2" s="1"/>
  <c r="A46" i="1"/>
  <c r="A46" i="2" s="1"/>
  <c r="A64" i="1"/>
  <c r="A64" i="2" s="1"/>
  <c r="A88" i="1"/>
  <c r="A88" i="2" s="1"/>
  <c r="A32" i="1"/>
  <c r="A32" i="2" s="1"/>
  <c r="A59" i="1"/>
  <c r="A59" i="2" s="1"/>
  <c r="A78" i="1"/>
  <c r="A78" i="2" s="1"/>
  <c r="A89" i="1"/>
  <c r="A89" i="2" s="1"/>
  <c r="G89" i="2"/>
  <c r="G17" i="2"/>
  <c r="G18" i="2"/>
  <c r="A24" i="1"/>
  <c r="A24" i="2" s="1"/>
  <c r="A54" i="1"/>
  <c r="A54" i="2" s="1"/>
  <c r="A72" i="1"/>
  <c r="A72" i="2" s="1"/>
  <c r="A90" i="1"/>
  <c r="A90" i="2" s="1"/>
  <c r="A44" i="1"/>
  <c r="A44" i="2" s="1"/>
  <c r="A63" i="1"/>
  <c r="A63" i="2" s="1"/>
  <c r="A86" i="1"/>
  <c r="A86" i="2" s="1"/>
  <c r="A31" i="1"/>
  <c r="A31" i="2" s="1"/>
  <c r="A56" i="1"/>
  <c r="A56" i="2" s="1"/>
  <c r="A75" i="1"/>
  <c r="A75" i="2" s="1"/>
  <c r="A94" i="1"/>
  <c r="A94" i="2" s="1"/>
  <c r="A53" i="1"/>
  <c r="A53" i="2" s="1"/>
  <c r="A68" i="1"/>
  <c r="A68" i="2" s="1"/>
  <c r="G23" i="2"/>
  <c r="G38" i="2"/>
  <c r="G21" i="2"/>
  <c r="G34" i="2"/>
  <c r="G19" i="2"/>
  <c r="G29" i="2"/>
  <c r="A95" i="1"/>
  <c r="A95" i="2" s="1"/>
  <c r="A79" i="1"/>
  <c r="A79" i="2" s="1"/>
  <c r="A96" i="1"/>
  <c r="A96" i="2" s="1"/>
  <c r="A29" i="1"/>
  <c r="A35" i="1"/>
  <c r="A35" i="2" s="1"/>
  <c r="A82" i="1"/>
  <c r="A82" i="2" s="1"/>
  <c r="A52" i="1"/>
  <c r="A52" i="2" s="1"/>
  <c r="A25" i="1"/>
  <c r="A25" i="2" s="1"/>
  <c r="A70" i="1"/>
  <c r="A70" i="2" s="1"/>
  <c r="A49" i="1"/>
  <c r="A49" i="2" s="1"/>
  <c r="A87" i="1"/>
  <c r="A87" i="2" s="1"/>
  <c r="A84" i="1"/>
  <c r="A84" i="2" s="1"/>
  <c r="A37" i="1"/>
  <c r="A37" i="2" s="1"/>
  <c r="A34" i="1"/>
  <c r="A71" i="1"/>
  <c r="A71" i="2" s="1"/>
  <c r="A81" i="1"/>
  <c r="A81" i="2" s="1"/>
  <c r="A28" i="1"/>
  <c r="A28" i="2" s="1"/>
  <c r="A41" i="1"/>
  <c r="A41" i="2" s="1"/>
  <c r="A13" i="1"/>
  <c r="A21" i="1"/>
  <c r="A76" i="1"/>
  <c r="A76" i="2" s="1"/>
  <c r="A43" i="1"/>
  <c r="A43" i="2" s="1"/>
  <c r="A47" i="1"/>
  <c r="A47" i="2" s="1"/>
  <c r="A22" i="1"/>
  <c r="A45" i="1"/>
  <c r="A45" i="2" s="1"/>
  <c r="A85" i="1"/>
  <c r="A85" i="2" s="1"/>
  <c r="A66" i="1"/>
  <c r="A66" i="2" s="1"/>
  <c r="A19" i="1"/>
  <c r="A73" i="1"/>
  <c r="A73" i="2" s="1"/>
  <c r="A40" i="1"/>
  <c r="A40" i="2" s="1"/>
  <c r="A20" i="1"/>
  <c r="A22" i="2" s="1"/>
  <c r="A11" i="1"/>
  <c r="A11" i="2" s="1"/>
  <c r="A60" i="1"/>
  <c r="A60" i="2" s="1"/>
  <c r="A77" i="1"/>
  <c r="A77" i="2" s="1"/>
  <c r="A38" i="1"/>
  <c r="A58" i="1"/>
  <c r="A58" i="2" s="1"/>
  <c r="A93" i="1"/>
  <c r="A93" i="2" s="1"/>
  <c r="A51" i="1"/>
  <c r="A51" i="2" s="1"/>
  <c r="A39" i="1"/>
  <c r="A39" i="2" s="1"/>
  <c r="A48" i="1"/>
  <c r="A48" i="2" s="1"/>
  <c r="A69" i="1"/>
  <c r="A69" i="2" s="1"/>
  <c r="A16" i="1"/>
  <c r="A16" i="2" s="1"/>
  <c r="A57" i="1"/>
  <c r="A57" i="2" s="1"/>
  <c r="A33" i="1"/>
  <c r="A33" i="2" s="1"/>
  <c r="A17" i="1"/>
  <c r="A67" i="1"/>
  <c r="A67" i="2" s="1"/>
  <c r="A14" i="1"/>
  <c r="A62" i="1"/>
  <c r="A62" i="2" s="1"/>
  <c r="A18" i="1"/>
  <c r="A13" i="2" s="1"/>
  <c r="A65" i="1"/>
  <c r="A65" i="2" s="1"/>
  <c r="A10" i="1"/>
  <c r="A10" i="2" s="1"/>
  <c r="A91" i="1"/>
  <c r="A91" i="2" s="1"/>
  <c r="A80" i="1"/>
  <c r="A80" i="2" s="1"/>
  <c r="A36" i="1"/>
  <c r="A36" i="2" s="1"/>
  <c r="A26" i="1"/>
  <c r="A26" i="2" s="1"/>
  <c r="A50" i="1"/>
  <c r="A50" i="2" s="1"/>
  <c r="A23" i="1"/>
  <c r="A12" i="1"/>
  <c r="A15" i="1"/>
  <c r="A20" i="2" s="1"/>
  <c r="A12" i="2" l="1"/>
  <c r="A14" i="2"/>
  <c r="A23" i="2"/>
  <c r="A38" i="2"/>
  <c r="A18" i="2"/>
  <c r="A17" i="2"/>
  <c r="A15" i="2"/>
  <c r="A21" i="2"/>
  <c r="A34" i="2"/>
  <c r="A19" i="2"/>
  <c r="A29" i="2"/>
</calcChain>
</file>

<file path=xl/sharedStrings.xml><?xml version="1.0" encoding="utf-8"?>
<sst xmlns="http://schemas.openxmlformats.org/spreadsheetml/2006/main" count="452" uniqueCount="156">
  <si>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</si>
  <si>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</si>
  <si>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</si>
  <si>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</si>
  <si>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</si>
  <si>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</si>
  <si>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</si>
  <si>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</si>
  <si>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</si>
  <si>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</si>
  <si>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</si>
  <si>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</si>
  <si>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</si>
  <si>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</si>
  <si>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</si>
  <si>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1. LGF taurė 2016</t>
  </si>
  <si>
    <t>(2016.05.21-22)</t>
  </si>
  <si>
    <t>(2016.__.__)</t>
  </si>
  <si>
    <t xml:space="preserve">8. </t>
  </si>
  <si>
    <t>'gross'</t>
  </si>
  <si>
    <t>FINALINIS TURNYRAS</t>
  </si>
  <si>
    <t xml:space="preserve">MARKEVIČIUS, Gediminas </t>
  </si>
  <si>
    <t xml:space="preserve">BUDRIKIS, Juozapas </t>
  </si>
  <si>
    <t xml:space="preserve">PUODŽIUKYNAS, Donatas </t>
  </si>
  <si>
    <t xml:space="preserve">BALTRAMONAITIS, Paulius </t>
  </si>
  <si>
    <t xml:space="preserve">NORGREN, Pierre </t>
  </si>
  <si>
    <t xml:space="preserve">TRATULIS, Aidas </t>
  </si>
  <si>
    <t xml:space="preserve">MARKEVIČIUS, Mindaugas </t>
  </si>
  <si>
    <t xml:space="preserve">MOMKUS, Darius </t>
  </si>
  <si>
    <t xml:space="preserve">BALČIŪNAS, Arnoldas </t>
  </si>
  <si>
    <t xml:space="preserve">PAJEDA, Linas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</si>
  <si>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</si>
  <si>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</si>
  <si>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</si>
  <si>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</si>
  <si>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LEVICKIS, Gediminas </t>
  </si>
  <si>
    <t xml:space="preserve">BORISOV, Pavel </t>
  </si>
  <si>
    <t xml:space="preserve">VAISĖTA, Žilvinas  </t>
  </si>
  <si>
    <t xml:space="preserve">BALTRAMONAITIS, Algimantas </t>
  </si>
  <si>
    <t xml:space="preserve">LAITINEN, Jouko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</si>
  <si>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</si>
  <si>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</si>
  <si>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</si>
  <si>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</si>
  <si>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MATULIS, Domantas </t>
  </si>
  <si>
    <t xml:space="preserve">ŠUTAVIČIUS, Dainius </t>
  </si>
  <si>
    <t xml:space="preserve">ANTANAITIS, Vilhelmas </t>
  </si>
  <si>
    <t xml:space="preserve">PREIŠEGALAVIČIUS, Andrius </t>
  </si>
  <si>
    <t xml:space="preserve">TAMULIS, Jonas </t>
  </si>
  <si>
    <t xml:space="preserve">VISOCKAS, Antanas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</si>
  <si>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</si>
  <si>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</si>
  <si>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</si>
  <si>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</si>
  <si>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BLOŽĖ, Jonas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</si>
  <si>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</si>
  <si>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</si>
  <si>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</si>
  <si>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</si>
  <si>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</si>
  <si>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</si>
  <si>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DUBICKAS, Rimas </t>
  </si>
  <si>
    <t xml:space="preserve">ADOMAVIČIUS, Vilius </t>
  </si>
  <si>
    <t xml:space="preserve">OLIŠKEVIČIUS, Giedrius </t>
  </si>
  <si>
    <t xml:space="preserve">GAIDUKEVIČIUS, Arvydas </t>
  </si>
  <si>
    <t xml:space="preserve">SIDOROV, Genadij </t>
  </si>
  <si>
    <t xml:space="preserve">VASILIAUSKAS, Paulius </t>
  </si>
  <si>
    <t xml:space="preserve">BARVYDAS, Regimantas </t>
  </si>
  <si>
    <t xml:space="preserve">JONKUS, Artūras </t>
  </si>
  <si>
    <t xml:space="preserve">ANDRIUKAITIS-SUTKUS, Šarūnas </t>
  </si>
  <si>
    <t xml:space="preserve">RIMIDIS, Alfredas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</si>
  <si>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</si>
  <si>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</si>
  <si>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</si>
  <si>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</si>
  <si>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</si>
  <si>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MALIŠAUSKAS, Sigitas 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</si>
  <si>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</si>
  <si>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</si>
  <si>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</si>
  <si>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</si>
  <si>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</si>
  <si>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</si>
  <si>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</si>
  <si>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</si>
  <si>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</si>
  <si>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Tarinagolf</t>
  </si>
  <si>
    <t>Šalis</t>
  </si>
  <si>
    <t>LTU</t>
  </si>
  <si>
    <t>FIN</t>
  </si>
  <si>
    <t>BLR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</si>
  <si>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</si>
  <si>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</si>
  <si>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</si>
  <si>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</si>
  <si>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</si>
  <si>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</si>
  <si>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</si>
  <si>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</si>
  <si>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</si>
  <si>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</si>
  <si>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</si>
  <si>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</si>
  <si>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</si>
  <si>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</si>
  <si>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</si>
  <si>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</si>
  <si>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</si>
  <si>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(2016.06.04)</t>
  </si>
  <si>
    <t>golfo turnyras</t>
  </si>
  <si>
    <t>(2016.06.11)</t>
  </si>
  <si>
    <t>3. XI-asis LEXUS</t>
  </si>
  <si>
    <t>4.  Lietuvos atvirasis golfo</t>
  </si>
  <si>
    <t>(2016.07.08-10)</t>
  </si>
  <si>
    <t>5. STIHL golfo</t>
  </si>
  <si>
    <t>(2016.08.06)</t>
  </si>
  <si>
    <t>6. Lietuvos golfo</t>
  </si>
  <si>
    <t>(2016.08.13-15)</t>
  </si>
  <si>
    <t>7. IV-asis WEST EXPRESS</t>
  </si>
  <si>
    <t>(2016.09.10)</t>
  </si>
  <si>
    <t>(2016.09.24-25)</t>
  </si>
  <si>
    <t>(-)</t>
  </si>
  <si>
    <t>(buvo)</t>
  </si>
  <si>
    <r>
      <rPr>
        <b/>
        <sz val="16"/>
        <color rgb="FFFFC000"/>
        <rFont val="Calibri"/>
        <family val="2"/>
        <scheme val="minor"/>
      </rPr>
      <t>LIETUVOS GOLFO TURAS 2016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</si>
  <si>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JAZBUTIS, Kęstutis</t>
  </si>
  <si>
    <t>KAZLAUSKAS, Gasparas</t>
  </si>
  <si>
    <t>GAIDYS, Rolandas</t>
  </si>
  <si>
    <t>GEDMINČIUS, Edmundas</t>
  </si>
  <si>
    <t>BUTKUS, Alvydas</t>
  </si>
  <si>
    <t>PECIUKEVIČIUS, Linas</t>
  </si>
  <si>
    <t>Mckelvey</t>
  </si>
  <si>
    <t>Russel</t>
  </si>
  <si>
    <t>ZABARAUSKAS, Algirdas</t>
  </si>
  <si>
    <t>SKĖRYS, Alvydas Tomas</t>
  </si>
  <si>
    <t>STANKYAVICHYUS, Mantas</t>
  </si>
  <si>
    <t>STUOPELIS, Stasys</t>
  </si>
  <si>
    <t>DRONOV, Aleksandr</t>
  </si>
  <si>
    <t>BARRELET, Till Ole</t>
  </si>
  <si>
    <t>BARTUSEVIČIUS, Valdas</t>
  </si>
  <si>
    <t>KURAITIS, Arūnas</t>
  </si>
  <si>
    <t>MILINAUSKAS, Saulius</t>
  </si>
  <si>
    <t>GLEIZER, Viktor</t>
  </si>
  <si>
    <t>ERMOLAEV, Vladimir</t>
  </si>
  <si>
    <t>GOLOVAKHA, Bogdan</t>
  </si>
  <si>
    <t>KOVALEV, Aleksandr</t>
  </si>
  <si>
    <t>BEREZIN, Sergei</t>
  </si>
  <si>
    <t>BOSAS, Tomas</t>
  </si>
  <si>
    <t>FESIK, Viktor</t>
  </si>
  <si>
    <t>BAICHIKOV, Jevgenij</t>
  </si>
  <si>
    <t>MITKUS, Laurynas</t>
  </si>
  <si>
    <t>CHRISTIAENSEN, Hans</t>
  </si>
  <si>
    <t>KAIRYS, Justas</t>
  </si>
  <si>
    <t>ZAF</t>
  </si>
  <si>
    <t>RUS</t>
  </si>
  <si>
    <t>BEL</t>
  </si>
  <si>
    <t>Atnaujinta: 2016.06.06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</si>
</sst>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2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1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Border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7" xfId="0" applyFont="1" applyBorder="1"/>
    <xf numFmtId="0" fontId="15" fillId="0" borderId="7" xfId="0" applyFont="1" applyBorder="1"/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7" fillId="0" borderId="27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7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16" fillId="0" borderId="16" xfId="0" quotePrefix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2" fillId="0" borderId="25" xfId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/>
    </xf>
    <xf numFmtId="0" fontId="7" fillId="0" borderId="23" xfId="1" applyFont="1" applyBorder="1" applyAlignment="1">
      <alignment horizontal="left" vertical="center"/>
    </xf>
    <xf numFmtId="0" fontId="16" fillId="0" borderId="16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2" fillId="0" borderId="26" xfId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right"/>
    </xf>
    <xf numFmtId="0" fontId="1" fillId="0" borderId="0" xfId="0" quotePrefix="1" applyFont="1"/>
    <xf numFmtId="0" fontId="27" fillId="0" borderId="0" xfId="1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1026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zoomScaleNormal="100" workbookViewId="0">
      <pane xSplit="7" topLeftCell="H1" activePane="topRight" state="frozenSplit"/>
      <selection pane="topRight" activeCell="A3" sqref="A3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2.5546875" style="2" bestFit="1" customWidth="1"/>
    <col min="5" max="5" width="4.109375" style="2" customWidth="1"/>
    <col min="6" max="6" width="7.44140625" style="2" bestFit="1" customWidth="1"/>
    <col min="7" max="7" width="7.44140625" style="2" customWidth="1"/>
    <col min="8" max="8" width="5.6640625" style="2" customWidth="1"/>
    <col min="9" max="9" width="5.6640625" style="26" customWidth="1"/>
    <col min="10" max="31" width="5.6640625" style="2" customWidth="1"/>
    <col min="32" max="32" width="6.109375" style="2" bestFit="1" customWidth="1"/>
    <col min="33" max="35" width="5.6640625" style="2" customWidth="1"/>
    <col min="36" max="36" width="1.6640625" style="2" customWidth="1"/>
    <col min="37" max="37" width="6.5546875" style="26" hidden="1" customWidth="1"/>
    <col min="38" max="45" width="6.6640625" style="26" hidden="1" customWidth="1"/>
    <col min="46" max="16384" width="9.109375" style="2"/>
  </cols>
  <sheetData>
    <row r="1" spans="1:45" ht="20.100000000000001" customHeight="1" x14ac:dyDescent="0.3">
      <c r="A1" s="15" t="s">
        <v>0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45" ht="25.8" x14ac:dyDescent="0.3">
      <c r="A2" s="90" t="s">
        <v>123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45" ht="15" thickBot="1" x14ac:dyDescent="0.35">
      <c r="A3" s="67" t="s">
        <v>155</v>
      </c>
      <c r="B3" s="67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45" s="1" customFormat="1" ht="10.199999999999999" x14ac:dyDescent="0.2">
      <c r="A4" s="57" t="s">
        <v>2</v>
      </c>
      <c r="B4" s="76"/>
      <c r="C4" s="3"/>
      <c r="D4" s="40"/>
      <c r="E4" s="3"/>
      <c r="F4" s="57" t="s">
        <v>98</v>
      </c>
      <c r="G4" s="4" t="s">
        <v>101</v>
      </c>
      <c r="H4" s="5"/>
      <c r="I4" s="6" t="s">
        <v>15</v>
      </c>
      <c r="J4" s="7"/>
      <c r="K4" s="5"/>
      <c r="L4" s="6" t="s">
        <v>106</v>
      </c>
      <c r="M4" s="7"/>
      <c r="N4" s="5"/>
      <c r="O4" s="6" t="s">
        <v>111</v>
      </c>
      <c r="P4" s="7"/>
      <c r="Q4" s="5"/>
      <c r="R4" s="6" t="s">
        <v>112</v>
      </c>
      <c r="S4" s="7"/>
      <c r="T4" s="5"/>
      <c r="U4" s="6" t="s">
        <v>114</v>
      </c>
      <c r="V4" s="7"/>
      <c r="W4" s="5"/>
      <c r="X4" s="6" t="s">
        <v>116</v>
      </c>
      <c r="Y4" s="7"/>
      <c r="Z4" s="5"/>
      <c r="AA4" s="6" t="s">
        <v>118</v>
      </c>
      <c r="AB4" s="7"/>
      <c r="AC4" s="5"/>
      <c r="AD4" s="6" t="s">
        <v>18</v>
      </c>
      <c r="AE4" s="7"/>
      <c r="AF4" s="65" t="s">
        <v>93</v>
      </c>
      <c r="AG4" s="5"/>
      <c r="AH4" s="6" t="s">
        <v>20</v>
      </c>
      <c r="AI4" s="7"/>
      <c r="AK4" s="63" t="s">
        <v>92</v>
      </c>
      <c r="AL4" s="63">
        <v>1</v>
      </c>
      <c r="AM4" s="63">
        <v>2</v>
      </c>
      <c r="AN4" s="63">
        <v>3</v>
      </c>
      <c r="AO4" s="63">
        <v>4</v>
      </c>
      <c r="AP4" s="63">
        <v>5</v>
      </c>
      <c r="AQ4" s="63">
        <v>6</v>
      </c>
      <c r="AR4" s="63">
        <v>7</v>
      </c>
      <c r="AS4" s="63">
        <v>8</v>
      </c>
    </row>
    <row r="5" spans="1:45" s="1" customFormat="1" ht="10.199999999999999" x14ac:dyDescent="0.2">
      <c r="A5" s="30" t="s">
        <v>11</v>
      </c>
      <c r="B5" s="77"/>
      <c r="C5" s="8"/>
      <c r="D5" s="28"/>
      <c r="E5" s="42"/>
      <c r="F5" s="30" t="s">
        <v>99</v>
      </c>
      <c r="G5" s="9" t="s">
        <v>7</v>
      </c>
      <c r="H5" s="10"/>
      <c r="I5" s="10"/>
      <c r="J5" s="11"/>
      <c r="K5" s="10"/>
      <c r="L5" s="10" t="s">
        <v>107</v>
      </c>
      <c r="M5" s="11"/>
      <c r="N5" s="10"/>
      <c r="O5" s="10" t="s">
        <v>109</v>
      </c>
      <c r="P5" s="11"/>
      <c r="Q5" s="10"/>
      <c r="R5" s="10" t="s">
        <v>14</v>
      </c>
      <c r="S5" s="11"/>
      <c r="T5" s="10"/>
      <c r="U5" s="10" t="s">
        <v>13</v>
      </c>
      <c r="V5" s="11"/>
      <c r="W5" s="10"/>
      <c r="X5" s="10" t="s">
        <v>14</v>
      </c>
      <c r="Y5" s="11"/>
      <c r="Z5" s="10"/>
      <c r="AA5" s="10" t="s">
        <v>109</v>
      </c>
      <c r="AB5" s="11"/>
      <c r="AC5" s="10"/>
      <c r="AD5" s="10"/>
      <c r="AE5" s="11"/>
      <c r="AF5" s="66" t="s">
        <v>94</v>
      </c>
      <c r="AG5" s="10"/>
      <c r="AH5" s="10"/>
      <c r="AI5" s="11"/>
      <c r="AK5" s="63" t="s">
        <v>91</v>
      </c>
      <c r="AL5" s="63"/>
      <c r="AM5" s="63"/>
      <c r="AN5" s="63"/>
      <c r="AO5" s="63"/>
      <c r="AP5" s="63"/>
      <c r="AQ5" s="63"/>
      <c r="AR5" s="63"/>
      <c r="AS5" s="63"/>
    </row>
    <row r="6" spans="1:45" s="1" customFormat="1" ht="10.199999999999999" x14ac:dyDescent="0.2">
      <c r="A6" s="30" t="s">
        <v>12</v>
      </c>
      <c r="B6" s="77"/>
      <c r="C6" s="30" t="s">
        <v>105</v>
      </c>
      <c r="D6" s="41" t="s">
        <v>3</v>
      </c>
      <c r="E6" s="8" t="s">
        <v>87</v>
      </c>
      <c r="F6" s="30" t="s">
        <v>100</v>
      </c>
      <c r="G6" s="9" t="s">
        <v>102</v>
      </c>
      <c r="H6" s="13"/>
      <c r="I6" s="13" t="s">
        <v>16</v>
      </c>
      <c r="J6" s="14"/>
      <c r="K6" s="13"/>
      <c r="L6" s="13" t="s">
        <v>108</v>
      </c>
      <c r="M6" s="14"/>
      <c r="N6" s="13"/>
      <c r="O6" s="13" t="s">
        <v>110</v>
      </c>
      <c r="P6" s="14"/>
      <c r="Q6" s="13"/>
      <c r="R6" s="13" t="s">
        <v>113</v>
      </c>
      <c r="S6" s="14"/>
      <c r="T6" s="13"/>
      <c r="U6" s="13" t="s">
        <v>115</v>
      </c>
      <c r="V6" s="14"/>
      <c r="W6" s="13"/>
      <c r="X6" s="13" t="s">
        <v>117</v>
      </c>
      <c r="Y6" s="14"/>
      <c r="Z6" s="13"/>
      <c r="AA6" s="13" t="s">
        <v>119</v>
      </c>
      <c r="AB6" s="14"/>
      <c r="AC6" s="13"/>
      <c r="AD6" s="13" t="s">
        <v>17</v>
      </c>
      <c r="AE6" s="14"/>
      <c r="AF6" s="66" t="s">
        <v>95</v>
      </c>
      <c r="AG6" s="13"/>
      <c r="AH6" s="13" t="s">
        <v>120</v>
      </c>
      <c r="AI6" s="14"/>
      <c r="AK6" s="63" t="s">
        <v>97</v>
      </c>
      <c r="AL6" s="63"/>
      <c r="AM6" s="63"/>
      <c r="AN6" s="63"/>
      <c r="AO6" s="63"/>
      <c r="AP6" s="63"/>
      <c r="AQ6" s="63"/>
      <c r="AR6" s="63"/>
      <c r="AS6" s="63"/>
    </row>
    <row r="7" spans="1:45" s="1" customFormat="1" ht="10.199999999999999" x14ac:dyDescent="0.2">
      <c r="A7" s="30" t="s">
        <v>1</v>
      </c>
      <c r="B7" s="78" t="s">
        <v>122</v>
      </c>
      <c r="C7" s="12"/>
      <c r="D7" s="41" t="s">
        <v>4</v>
      </c>
      <c r="E7" s="8"/>
      <c r="F7" s="30" t="s">
        <v>5</v>
      </c>
      <c r="G7" s="9" t="s">
        <v>104</v>
      </c>
      <c r="H7" s="13"/>
      <c r="I7" s="13" t="s">
        <v>6</v>
      </c>
      <c r="J7" s="14"/>
      <c r="K7" s="13"/>
      <c r="L7" s="13" t="s">
        <v>84</v>
      </c>
      <c r="M7" s="14"/>
      <c r="N7" s="13"/>
      <c r="O7" s="13" t="s">
        <v>6</v>
      </c>
      <c r="P7" s="14"/>
      <c r="Q7" s="13"/>
      <c r="R7" s="13" t="s">
        <v>83</v>
      </c>
      <c r="S7" s="14"/>
      <c r="T7" s="13"/>
      <c r="U7" s="13" t="s">
        <v>10</v>
      </c>
      <c r="V7" s="14"/>
      <c r="W7" s="13"/>
      <c r="X7" s="13" t="s">
        <v>84</v>
      </c>
      <c r="Y7" s="14"/>
      <c r="Z7" s="13"/>
      <c r="AA7" s="13" t="s">
        <v>9</v>
      </c>
      <c r="AB7" s="14"/>
      <c r="AC7" s="13"/>
      <c r="AD7" s="13"/>
      <c r="AE7" s="14"/>
      <c r="AF7" s="66" t="s">
        <v>96</v>
      </c>
      <c r="AG7" s="13"/>
      <c r="AH7" s="13" t="s">
        <v>10</v>
      </c>
      <c r="AI7" s="14"/>
      <c r="AK7" s="63"/>
      <c r="AL7" s="63"/>
      <c r="AM7" s="63"/>
      <c r="AN7" s="63"/>
      <c r="AO7" s="63"/>
      <c r="AP7" s="63"/>
      <c r="AQ7" s="63"/>
      <c r="AR7" s="63"/>
      <c r="AS7" s="63"/>
    </row>
    <row r="8" spans="1:45" s="1" customFormat="1" ht="10.199999999999999" x14ac:dyDescent="0.2">
      <c r="A8" s="30"/>
      <c r="B8" s="77"/>
      <c r="C8" s="8"/>
      <c r="D8" s="28"/>
      <c r="E8" s="42"/>
      <c r="F8" s="30" t="s">
        <v>7</v>
      </c>
      <c r="G8" s="9" t="s">
        <v>103</v>
      </c>
      <c r="H8" s="58" t="s">
        <v>19</v>
      </c>
      <c r="I8" s="29" t="s">
        <v>1</v>
      </c>
      <c r="J8" s="29" t="s">
        <v>8</v>
      </c>
      <c r="K8" s="38" t="s">
        <v>19</v>
      </c>
      <c r="L8" s="29" t="s">
        <v>1</v>
      </c>
      <c r="M8" s="29" t="s">
        <v>8</v>
      </c>
      <c r="N8" s="38" t="s">
        <v>19</v>
      </c>
      <c r="O8" s="29" t="s">
        <v>1</v>
      </c>
      <c r="P8" s="29" t="s">
        <v>8</v>
      </c>
      <c r="Q8" s="38" t="s">
        <v>19</v>
      </c>
      <c r="R8" s="29" t="s">
        <v>1</v>
      </c>
      <c r="S8" s="29" t="s">
        <v>8</v>
      </c>
      <c r="T8" s="38" t="s">
        <v>19</v>
      </c>
      <c r="U8" s="29" t="s">
        <v>1</v>
      </c>
      <c r="V8" s="29" t="s">
        <v>8</v>
      </c>
      <c r="W8" s="38" t="s">
        <v>19</v>
      </c>
      <c r="X8" s="29" t="s">
        <v>1</v>
      </c>
      <c r="Y8" s="29" t="s">
        <v>8</v>
      </c>
      <c r="Z8" s="38" t="s">
        <v>19</v>
      </c>
      <c r="AA8" s="29" t="s">
        <v>1</v>
      </c>
      <c r="AB8" s="29" t="s">
        <v>8</v>
      </c>
      <c r="AC8" s="38" t="s">
        <v>19</v>
      </c>
      <c r="AD8" s="29" t="s">
        <v>1</v>
      </c>
      <c r="AE8" s="29" t="s">
        <v>8</v>
      </c>
      <c r="AF8" s="62" t="s">
        <v>8</v>
      </c>
      <c r="AG8" s="58" t="s">
        <v>19</v>
      </c>
      <c r="AH8" s="29" t="s">
        <v>1</v>
      </c>
      <c r="AI8" s="29" t="s">
        <v>8</v>
      </c>
      <c r="AJ8" s="31"/>
      <c r="AK8" s="63"/>
      <c r="AL8" s="63"/>
      <c r="AM8" s="63"/>
      <c r="AN8" s="63"/>
      <c r="AO8" s="63"/>
      <c r="AP8" s="63"/>
      <c r="AQ8" s="63"/>
      <c r="AR8" s="63"/>
      <c r="AS8" s="63"/>
    </row>
    <row r="9" spans="1:45" s="1" customFormat="1" ht="10.8" thickBot="1" x14ac:dyDescent="0.25">
      <c r="A9" s="84"/>
      <c r="B9" s="79"/>
      <c r="C9" s="33"/>
      <c r="D9" s="34"/>
      <c r="E9" s="34"/>
      <c r="F9" s="33"/>
      <c r="G9" s="87">
        <v>6</v>
      </c>
      <c r="H9" s="59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7"/>
      <c r="AF9" s="35"/>
      <c r="AG9" s="35"/>
      <c r="AH9" s="36"/>
      <c r="AI9" s="37"/>
      <c r="AJ9" s="31"/>
      <c r="AK9" s="63"/>
      <c r="AL9" s="63"/>
      <c r="AM9" s="63"/>
      <c r="AN9" s="63"/>
      <c r="AO9" s="63"/>
      <c r="AP9" s="63"/>
      <c r="AQ9" s="63"/>
      <c r="AR9" s="63"/>
      <c r="AS9" s="63"/>
    </row>
    <row r="10" spans="1:45" s="27" customFormat="1" ht="13.8" x14ac:dyDescent="0.3">
      <c r="A10" s="49">
        <f t="shared" ref="A10:A41" si="0">RANK(G10,G$10:G$96)</f>
        <v>1</v>
      </c>
      <c r="B10" s="80" t="s">
        <v>121</v>
      </c>
      <c r="C10" s="44" t="s">
        <v>21</v>
      </c>
      <c r="D10" s="44" t="s">
        <v>81</v>
      </c>
      <c r="E10" s="43" t="s">
        <v>88</v>
      </c>
      <c r="F10" s="51">
        <f t="shared" ref="F10:F41" si="1">LARGE(AL10:AS10,1)+LARGE(AL10:AS10,2)+LARGE(AL10:AS10,3)+LARGE(AL10:AS10,4)+LARGE(AL10:AS10,5)+LARGE(AL10:AS10,6)</f>
        <v>1105</v>
      </c>
      <c r="G10" s="88">
        <f t="shared" ref="G10:G41" si="2">F10/G$9</f>
        <v>184.16666666666666</v>
      </c>
      <c r="H10" s="85">
        <v>152</v>
      </c>
      <c r="I10" s="48">
        <f t="shared" ref="I10:I23" si="3">RANK(H10,H$10:H$223,1)</f>
        <v>1</v>
      </c>
      <c r="J10" s="45">
        <v>605</v>
      </c>
      <c r="K10" s="68">
        <v>76</v>
      </c>
      <c r="L10" s="91">
        <v>1</v>
      </c>
      <c r="M10" s="69">
        <v>500</v>
      </c>
      <c r="N10" s="68"/>
      <c r="O10" s="69"/>
      <c r="P10" s="69"/>
      <c r="Q10" s="68"/>
      <c r="R10" s="70"/>
      <c r="S10" s="47"/>
      <c r="T10" s="68"/>
      <c r="U10" s="69"/>
      <c r="V10" s="69"/>
      <c r="W10" s="68"/>
      <c r="X10" s="69"/>
      <c r="Y10" s="47"/>
      <c r="Z10" s="68"/>
      <c r="AA10" s="69"/>
      <c r="AB10" s="47"/>
      <c r="AC10" s="68"/>
      <c r="AD10" s="69"/>
      <c r="AE10" s="71"/>
      <c r="AF10" s="46"/>
      <c r="AG10" s="46"/>
      <c r="AH10" s="45"/>
      <c r="AI10" s="49"/>
      <c r="AJ10" s="32"/>
      <c r="AK10" s="64">
        <f t="shared" ref="AK10:AK41" si="4">COUNTIF(AL10:AS10,"&lt;&gt;0")</f>
        <v>2</v>
      </c>
      <c r="AL10" s="64">
        <f t="shared" ref="AL10:AL41" si="5">IF(J10=0,0,J10)</f>
        <v>605</v>
      </c>
      <c r="AM10" s="64">
        <f t="shared" ref="AM10:AM41" si="6">IF(M10=0,0,M10)</f>
        <v>500</v>
      </c>
      <c r="AN10" s="64">
        <f t="shared" ref="AN10:AN41" si="7">IF(P10=0,0,P10)</f>
        <v>0</v>
      </c>
      <c r="AO10" s="64">
        <f t="shared" ref="AO10:AO41" si="8">IF(S10=0,0,S10)</f>
        <v>0</v>
      </c>
      <c r="AP10" s="64">
        <f t="shared" ref="AP10:AP41" si="9">IF(V10=0,0,V10)</f>
        <v>0</v>
      </c>
      <c r="AQ10" s="64">
        <f t="shared" ref="AQ10:AQ41" si="10">IF(Y10=0,0,Y10)</f>
        <v>0</v>
      </c>
      <c r="AR10" s="64">
        <f t="shared" ref="AR10:AR41" si="11">IF(AB10=0,0,AB10)</f>
        <v>0</v>
      </c>
      <c r="AS10" s="64">
        <f t="shared" ref="AS10:AS41" si="12">IF(AE10=0,0,AE10)</f>
        <v>0</v>
      </c>
    </row>
    <row r="11" spans="1:45" s="27" customFormat="1" ht="13.8" x14ac:dyDescent="0.3">
      <c r="A11" s="49">
        <f t="shared" si="0"/>
        <v>2</v>
      </c>
      <c r="B11" s="80" t="s">
        <v>121</v>
      </c>
      <c r="C11" s="39" t="s">
        <v>22</v>
      </c>
      <c r="D11" s="39" t="s">
        <v>82</v>
      </c>
      <c r="E11" s="43" t="s">
        <v>88</v>
      </c>
      <c r="F11" s="51">
        <f t="shared" si="1"/>
        <v>446.5</v>
      </c>
      <c r="G11" s="88">
        <f t="shared" si="2"/>
        <v>74.416666666666671</v>
      </c>
      <c r="H11" s="86">
        <v>156</v>
      </c>
      <c r="I11" s="45">
        <f t="shared" si="3"/>
        <v>2</v>
      </c>
      <c r="J11" s="50">
        <v>346.5</v>
      </c>
      <c r="K11" s="72">
        <v>82</v>
      </c>
      <c r="L11" s="73">
        <v>6</v>
      </c>
      <c r="M11" s="73">
        <v>100</v>
      </c>
      <c r="N11" s="72"/>
      <c r="O11" s="74"/>
      <c r="P11" s="53"/>
      <c r="Q11" s="72"/>
      <c r="R11" s="74"/>
      <c r="S11" s="53"/>
      <c r="T11" s="72"/>
      <c r="U11" s="73"/>
      <c r="V11" s="73"/>
      <c r="W11" s="72"/>
      <c r="X11" s="73"/>
      <c r="Y11" s="53"/>
      <c r="Z11" s="72"/>
      <c r="AA11" s="73"/>
      <c r="AB11" s="53"/>
      <c r="AC11" s="72"/>
      <c r="AD11" s="73"/>
      <c r="AE11" s="54"/>
      <c r="AF11" s="52"/>
      <c r="AG11" s="52"/>
      <c r="AH11" s="50"/>
      <c r="AI11" s="54"/>
      <c r="AJ11" s="32"/>
      <c r="AK11" s="64">
        <f t="shared" si="4"/>
        <v>2</v>
      </c>
      <c r="AL11" s="64">
        <f t="shared" si="5"/>
        <v>346.5</v>
      </c>
      <c r="AM11" s="64">
        <f t="shared" si="6"/>
        <v>100</v>
      </c>
      <c r="AN11" s="64">
        <f t="shared" si="7"/>
        <v>0</v>
      </c>
      <c r="AO11" s="64">
        <f t="shared" si="8"/>
        <v>0</v>
      </c>
      <c r="AP11" s="64">
        <f t="shared" si="9"/>
        <v>0</v>
      </c>
      <c r="AQ11" s="64">
        <f t="shared" si="10"/>
        <v>0</v>
      </c>
      <c r="AR11" s="64">
        <f t="shared" si="11"/>
        <v>0</v>
      </c>
      <c r="AS11" s="64">
        <f t="shared" si="12"/>
        <v>0</v>
      </c>
    </row>
    <row r="12" spans="1:45" s="27" customFormat="1" ht="13.8" x14ac:dyDescent="0.3">
      <c r="A12" s="49">
        <f t="shared" si="0"/>
        <v>3</v>
      </c>
      <c r="B12" s="80" t="s">
        <v>121</v>
      </c>
      <c r="C12" s="39" t="s">
        <v>28</v>
      </c>
      <c r="D12" s="39" t="s">
        <v>83</v>
      </c>
      <c r="E12" s="43" t="s">
        <v>88</v>
      </c>
      <c r="F12" s="51">
        <f t="shared" si="1"/>
        <v>397.9</v>
      </c>
      <c r="G12" s="88">
        <f t="shared" si="2"/>
        <v>66.316666666666663</v>
      </c>
      <c r="H12" s="86">
        <v>167</v>
      </c>
      <c r="I12" s="45">
        <f t="shared" si="3"/>
        <v>8</v>
      </c>
      <c r="J12" s="50">
        <v>97.9</v>
      </c>
      <c r="K12" s="72">
        <v>78</v>
      </c>
      <c r="L12" s="73">
        <v>2</v>
      </c>
      <c r="M12" s="73">
        <v>300</v>
      </c>
      <c r="N12" s="72"/>
      <c r="O12" s="73"/>
      <c r="P12" s="73"/>
      <c r="Q12" s="72"/>
      <c r="R12" s="73"/>
      <c r="S12" s="73"/>
      <c r="T12" s="72"/>
      <c r="U12" s="73"/>
      <c r="V12" s="56"/>
      <c r="W12" s="72"/>
      <c r="X12" s="73"/>
      <c r="Y12" s="73"/>
      <c r="Z12" s="72"/>
      <c r="AA12" s="73"/>
      <c r="AB12" s="53"/>
      <c r="AC12" s="72"/>
      <c r="AD12" s="73"/>
      <c r="AE12" s="75"/>
      <c r="AF12" s="52"/>
      <c r="AG12" s="52"/>
      <c r="AH12" s="50"/>
      <c r="AI12" s="55"/>
      <c r="AJ12" s="32"/>
      <c r="AK12" s="64">
        <f t="shared" si="4"/>
        <v>2</v>
      </c>
      <c r="AL12" s="64">
        <f t="shared" si="5"/>
        <v>97.9</v>
      </c>
      <c r="AM12" s="64">
        <f t="shared" si="6"/>
        <v>300</v>
      </c>
      <c r="AN12" s="64">
        <f t="shared" si="7"/>
        <v>0</v>
      </c>
      <c r="AO12" s="64">
        <f t="shared" si="8"/>
        <v>0</v>
      </c>
      <c r="AP12" s="64">
        <f t="shared" si="9"/>
        <v>0</v>
      </c>
      <c r="AQ12" s="64">
        <f t="shared" si="10"/>
        <v>0</v>
      </c>
      <c r="AR12" s="64">
        <f t="shared" si="11"/>
        <v>0</v>
      </c>
      <c r="AS12" s="64">
        <f t="shared" si="12"/>
        <v>0</v>
      </c>
    </row>
    <row r="13" spans="1:45" s="27" customFormat="1" ht="13.8" x14ac:dyDescent="0.3">
      <c r="A13" s="49">
        <f t="shared" si="0"/>
        <v>4</v>
      </c>
      <c r="B13" s="80" t="s">
        <v>121</v>
      </c>
      <c r="C13" s="39" t="s">
        <v>29</v>
      </c>
      <c r="D13" s="39" t="s">
        <v>82</v>
      </c>
      <c r="E13" s="43" t="s">
        <v>88</v>
      </c>
      <c r="F13" s="51">
        <f t="shared" si="1"/>
        <v>391.3</v>
      </c>
      <c r="G13" s="88">
        <f t="shared" si="2"/>
        <v>65.216666666666669</v>
      </c>
      <c r="H13" s="86">
        <v>168</v>
      </c>
      <c r="I13" s="45">
        <f t="shared" si="3"/>
        <v>9</v>
      </c>
      <c r="J13" s="50">
        <v>91.3</v>
      </c>
      <c r="K13" s="72">
        <v>78</v>
      </c>
      <c r="L13" s="73">
        <v>2</v>
      </c>
      <c r="M13" s="73">
        <v>300</v>
      </c>
      <c r="N13" s="72"/>
      <c r="O13" s="74"/>
      <c r="P13" s="53"/>
      <c r="Q13" s="72"/>
      <c r="R13" s="74"/>
      <c r="S13" s="53"/>
      <c r="T13" s="72"/>
      <c r="U13" s="73"/>
      <c r="V13" s="53"/>
      <c r="W13" s="72"/>
      <c r="X13" s="73"/>
      <c r="Y13" s="73"/>
      <c r="Z13" s="72"/>
      <c r="AA13" s="73"/>
      <c r="AB13" s="53"/>
      <c r="AC13" s="72"/>
      <c r="AD13" s="73"/>
      <c r="AE13" s="54"/>
      <c r="AF13" s="52"/>
      <c r="AG13" s="52"/>
      <c r="AH13" s="50"/>
      <c r="AI13" s="54"/>
      <c r="AJ13" s="32"/>
      <c r="AK13" s="64">
        <f t="shared" si="4"/>
        <v>2</v>
      </c>
      <c r="AL13" s="64">
        <f t="shared" si="5"/>
        <v>91.3</v>
      </c>
      <c r="AM13" s="64">
        <f t="shared" si="6"/>
        <v>300</v>
      </c>
      <c r="AN13" s="64">
        <f t="shared" si="7"/>
        <v>0</v>
      </c>
      <c r="AO13" s="64">
        <f t="shared" si="8"/>
        <v>0</v>
      </c>
      <c r="AP13" s="64">
        <f t="shared" si="9"/>
        <v>0</v>
      </c>
      <c r="AQ13" s="64">
        <f t="shared" si="10"/>
        <v>0</v>
      </c>
      <c r="AR13" s="64">
        <f t="shared" si="11"/>
        <v>0</v>
      </c>
      <c r="AS13" s="64">
        <f t="shared" si="12"/>
        <v>0</v>
      </c>
    </row>
    <row r="14" spans="1:45" s="27" customFormat="1" ht="13.8" x14ac:dyDescent="0.3">
      <c r="A14" s="49">
        <f t="shared" si="0"/>
        <v>5</v>
      </c>
      <c r="B14" s="80" t="s">
        <v>121</v>
      </c>
      <c r="C14" s="39" t="s">
        <v>23</v>
      </c>
      <c r="D14" s="39" t="s">
        <v>82</v>
      </c>
      <c r="E14" s="43" t="s">
        <v>88</v>
      </c>
      <c r="F14" s="51">
        <f t="shared" si="1"/>
        <v>285</v>
      </c>
      <c r="G14" s="88">
        <f t="shared" si="2"/>
        <v>47.5</v>
      </c>
      <c r="H14" s="86">
        <v>160</v>
      </c>
      <c r="I14" s="45">
        <f t="shared" si="3"/>
        <v>3</v>
      </c>
      <c r="J14" s="50">
        <v>220</v>
      </c>
      <c r="K14" s="72">
        <v>87</v>
      </c>
      <c r="L14" s="73">
        <v>12</v>
      </c>
      <c r="M14" s="73">
        <v>65</v>
      </c>
      <c r="N14" s="72"/>
      <c r="O14" s="73"/>
      <c r="P14" s="73"/>
      <c r="Q14" s="72"/>
      <c r="R14" s="74"/>
      <c r="S14" s="53"/>
      <c r="T14" s="72"/>
      <c r="U14" s="73"/>
      <c r="V14" s="53"/>
      <c r="W14" s="72"/>
      <c r="X14" s="73"/>
      <c r="Y14" s="73"/>
      <c r="Z14" s="72"/>
      <c r="AA14" s="73"/>
      <c r="AB14" s="53"/>
      <c r="AC14" s="72"/>
      <c r="AD14" s="73"/>
      <c r="AE14" s="54"/>
      <c r="AF14" s="52"/>
      <c r="AG14" s="52"/>
      <c r="AH14" s="50"/>
      <c r="AI14" s="54"/>
      <c r="AJ14" s="32"/>
      <c r="AK14" s="64">
        <f t="shared" si="4"/>
        <v>2</v>
      </c>
      <c r="AL14" s="64">
        <f t="shared" si="5"/>
        <v>220</v>
      </c>
      <c r="AM14" s="64">
        <f t="shared" si="6"/>
        <v>65</v>
      </c>
      <c r="AN14" s="64">
        <f t="shared" si="7"/>
        <v>0</v>
      </c>
      <c r="AO14" s="64">
        <f t="shared" si="8"/>
        <v>0</v>
      </c>
      <c r="AP14" s="64">
        <f t="shared" si="9"/>
        <v>0</v>
      </c>
      <c r="AQ14" s="64">
        <f t="shared" si="10"/>
        <v>0</v>
      </c>
      <c r="AR14" s="64">
        <f t="shared" si="11"/>
        <v>0</v>
      </c>
      <c r="AS14" s="64">
        <f t="shared" si="12"/>
        <v>0</v>
      </c>
    </row>
    <row r="15" spans="1:45" s="27" customFormat="1" ht="13.8" x14ac:dyDescent="0.3">
      <c r="A15" s="49">
        <f t="shared" si="0"/>
        <v>6</v>
      </c>
      <c r="B15" s="80" t="s">
        <v>121</v>
      </c>
      <c r="C15" s="39" t="s">
        <v>31</v>
      </c>
      <c r="D15" s="39" t="s">
        <v>82</v>
      </c>
      <c r="E15" s="43" t="s">
        <v>88</v>
      </c>
      <c r="F15" s="51">
        <f t="shared" si="1"/>
        <v>215.3</v>
      </c>
      <c r="G15" s="88">
        <f t="shared" si="2"/>
        <v>35.883333333333333</v>
      </c>
      <c r="H15" s="86">
        <v>169</v>
      </c>
      <c r="I15" s="45">
        <f t="shared" si="3"/>
        <v>11</v>
      </c>
      <c r="J15" s="50">
        <v>80.3</v>
      </c>
      <c r="K15" s="72">
        <v>80</v>
      </c>
      <c r="L15" s="73">
        <v>4</v>
      </c>
      <c r="M15" s="73">
        <v>135</v>
      </c>
      <c r="N15" s="72"/>
      <c r="O15" s="73"/>
      <c r="P15" s="73"/>
      <c r="Q15" s="72"/>
      <c r="R15" s="74"/>
      <c r="S15" s="53"/>
      <c r="T15" s="72"/>
      <c r="U15" s="73"/>
      <c r="V15" s="53"/>
      <c r="W15" s="72"/>
      <c r="X15" s="73"/>
      <c r="Y15" s="73"/>
      <c r="Z15" s="72"/>
      <c r="AA15" s="73"/>
      <c r="AB15" s="53"/>
      <c r="AC15" s="72"/>
      <c r="AD15" s="73"/>
      <c r="AE15" s="54"/>
      <c r="AF15" s="52"/>
      <c r="AG15" s="52"/>
      <c r="AH15" s="50"/>
      <c r="AI15" s="54"/>
      <c r="AJ15" s="32"/>
      <c r="AK15" s="64">
        <f t="shared" si="4"/>
        <v>2</v>
      </c>
      <c r="AL15" s="64">
        <f t="shared" si="5"/>
        <v>80.3</v>
      </c>
      <c r="AM15" s="64">
        <f t="shared" si="6"/>
        <v>135</v>
      </c>
      <c r="AN15" s="64">
        <f t="shared" si="7"/>
        <v>0</v>
      </c>
      <c r="AO15" s="64">
        <f t="shared" si="8"/>
        <v>0</v>
      </c>
      <c r="AP15" s="64">
        <f t="shared" si="9"/>
        <v>0</v>
      </c>
      <c r="AQ15" s="64">
        <f t="shared" si="10"/>
        <v>0</v>
      </c>
      <c r="AR15" s="64">
        <f t="shared" si="11"/>
        <v>0</v>
      </c>
      <c r="AS15" s="64">
        <f t="shared" si="12"/>
        <v>0</v>
      </c>
    </row>
    <row r="16" spans="1:45" s="27" customFormat="1" ht="13.8" x14ac:dyDescent="0.3">
      <c r="A16" s="49">
        <f t="shared" si="0"/>
        <v>7</v>
      </c>
      <c r="B16" s="80" t="s">
        <v>121</v>
      </c>
      <c r="C16" s="39" t="s">
        <v>27</v>
      </c>
      <c r="D16" s="39" t="s">
        <v>81</v>
      </c>
      <c r="E16" s="43" t="s">
        <v>88</v>
      </c>
      <c r="F16" s="51">
        <f t="shared" si="1"/>
        <v>204.5</v>
      </c>
      <c r="G16" s="88">
        <f t="shared" si="2"/>
        <v>34.083333333333336</v>
      </c>
      <c r="H16" s="86">
        <v>165</v>
      </c>
      <c r="I16" s="45">
        <f t="shared" si="3"/>
        <v>7</v>
      </c>
      <c r="J16" s="50">
        <v>104.5</v>
      </c>
      <c r="K16" s="72">
        <v>82</v>
      </c>
      <c r="L16" s="73">
        <v>6</v>
      </c>
      <c r="M16" s="73">
        <v>100</v>
      </c>
      <c r="N16" s="72"/>
      <c r="O16" s="73"/>
      <c r="P16" s="73"/>
      <c r="Q16" s="72"/>
      <c r="R16" s="74"/>
      <c r="S16" s="53"/>
      <c r="T16" s="72"/>
      <c r="U16" s="73"/>
      <c r="V16" s="73"/>
      <c r="W16" s="72"/>
      <c r="X16" s="73"/>
      <c r="Y16" s="73"/>
      <c r="Z16" s="72"/>
      <c r="AA16" s="73"/>
      <c r="AB16" s="53"/>
      <c r="AC16" s="72"/>
      <c r="AD16" s="73"/>
      <c r="AE16" s="75"/>
      <c r="AF16" s="52"/>
      <c r="AG16" s="52"/>
      <c r="AH16" s="50"/>
      <c r="AI16" s="55"/>
      <c r="AJ16" s="32"/>
      <c r="AK16" s="64">
        <f t="shared" si="4"/>
        <v>2</v>
      </c>
      <c r="AL16" s="64">
        <f t="shared" si="5"/>
        <v>104.5</v>
      </c>
      <c r="AM16" s="64">
        <f t="shared" si="6"/>
        <v>100</v>
      </c>
      <c r="AN16" s="64">
        <f t="shared" si="7"/>
        <v>0</v>
      </c>
      <c r="AO16" s="64">
        <f t="shared" si="8"/>
        <v>0</v>
      </c>
      <c r="AP16" s="64">
        <f t="shared" si="9"/>
        <v>0</v>
      </c>
      <c r="AQ16" s="64">
        <f t="shared" si="10"/>
        <v>0</v>
      </c>
      <c r="AR16" s="64">
        <f t="shared" si="11"/>
        <v>0</v>
      </c>
      <c r="AS16" s="64">
        <f t="shared" si="12"/>
        <v>0</v>
      </c>
    </row>
    <row r="17" spans="1:45" s="27" customFormat="1" ht="13.8" x14ac:dyDescent="0.3">
      <c r="A17" s="49">
        <f t="shared" si="0"/>
        <v>8</v>
      </c>
      <c r="B17" s="80" t="s">
        <v>121</v>
      </c>
      <c r="C17" s="39" t="s">
        <v>25</v>
      </c>
      <c r="D17" s="39" t="s">
        <v>82</v>
      </c>
      <c r="E17" s="43" t="s">
        <v>88</v>
      </c>
      <c r="F17" s="51">
        <f t="shared" si="1"/>
        <v>176</v>
      </c>
      <c r="G17" s="88">
        <f t="shared" si="2"/>
        <v>29.333333333333332</v>
      </c>
      <c r="H17" s="86">
        <v>163</v>
      </c>
      <c r="I17" s="45">
        <f t="shared" si="3"/>
        <v>5</v>
      </c>
      <c r="J17" s="50">
        <v>126.5</v>
      </c>
      <c r="K17" s="72">
        <v>91</v>
      </c>
      <c r="L17" s="73">
        <v>17</v>
      </c>
      <c r="M17" s="73">
        <v>49.5</v>
      </c>
      <c r="N17" s="72"/>
      <c r="O17" s="73"/>
      <c r="P17" s="73"/>
      <c r="Q17" s="72"/>
      <c r="R17" s="74"/>
      <c r="S17" s="53"/>
      <c r="T17" s="72"/>
      <c r="U17" s="73"/>
      <c r="V17" s="73"/>
      <c r="W17" s="72"/>
      <c r="X17" s="73"/>
      <c r="Y17" s="53"/>
      <c r="Z17" s="72"/>
      <c r="AA17" s="73"/>
      <c r="AB17" s="53"/>
      <c r="AC17" s="72"/>
      <c r="AD17" s="73"/>
      <c r="AE17" s="54"/>
      <c r="AF17" s="52"/>
      <c r="AG17" s="52"/>
      <c r="AH17" s="50"/>
      <c r="AI17" s="54"/>
      <c r="AJ17" s="32"/>
      <c r="AK17" s="64">
        <f t="shared" si="4"/>
        <v>2</v>
      </c>
      <c r="AL17" s="64">
        <f t="shared" si="5"/>
        <v>126.5</v>
      </c>
      <c r="AM17" s="64">
        <f t="shared" si="6"/>
        <v>49.5</v>
      </c>
      <c r="AN17" s="64">
        <f t="shared" si="7"/>
        <v>0</v>
      </c>
      <c r="AO17" s="64">
        <f t="shared" si="8"/>
        <v>0</v>
      </c>
      <c r="AP17" s="64">
        <f t="shared" si="9"/>
        <v>0</v>
      </c>
      <c r="AQ17" s="64">
        <f t="shared" si="10"/>
        <v>0</v>
      </c>
      <c r="AR17" s="64">
        <f t="shared" si="11"/>
        <v>0</v>
      </c>
      <c r="AS17" s="64">
        <f t="shared" si="12"/>
        <v>0</v>
      </c>
    </row>
    <row r="18" spans="1:45" s="27" customFormat="1" ht="13.8" x14ac:dyDescent="0.3">
      <c r="A18" s="49">
        <f t="shared" si="0"/>
        <v>9</v>
      </c>
      <c r="B18" s="80" t="s">
        <v>121</v>
      </c>
      <c r="C18" s="39" t="s">
        <v>24</v>
      </c>
      <c r="D18" s="39" t="s">
        <v>83</v>
      </c>
      <c r="E18" s="43" t="s">
        <v>88</v>
      </c>
      <c r="F18" s="51">
        <f t="shared" si="1"/>
        <v>154</v>
      </c>
      <c r="G18" s="88">
        <f t="shared" si="2"/>
        <v>25.666666666666668</v>
      </c>
      <c r="H18" s="86">
        <v>162</v>
      </c>
      <c r="I18" s="45">
        <f t="shared" si="3"/>
        <v>4</v>
      </c>
      <c r="J18" s="50">
        <v>154</v>
      </c>
      <c r="K18" s="72"/>
      <c r="L18" s="73"/>
      <c r="M18" s="73"/>
      <c r="N18" s="72"/>
      <c r="O18" s="73"/>
      <c r="P18" s="73"/>
      <c r="Q18" s="72"/>
      <c r="R18" s="74"/>
      <c r="S18" s="53"/>
      <c r="T18" s="72"/>
      <c r="U18" s="73"/>
      <c r="V18" s="73"/>
      <c r="W18" s="72"/>
      <c r="X18" s="73"/>
      <c r="Y18" s="73"/>
      <c r="Z18" s="72"/>
      <c r="AA18" s="73"/>
      <c r="AB18" s="53"/>
      <c r="AC18" s="72"/>
      <c r="AD18" s="73"/>
      <c r="AE18" s="54"/>
      <c r="AF18" s="52"/>
      <c r="AG18" s="52"/>
      <c r="AH18" s="50"/>
      <c r="AI18" s="54"/>
      <c r="AJ18" s="32"/>
      <c r="AK18" s="64">
        <f t="shared" si="4"/>
        <v>1</v>
      </c>
      <c r="AL18" s="64">
        <f t="shared" si="5"/>
        <v>154</v>
      </c>
      <c r="AM18" s="64">
        <f t="shared" si="6"/>
        <v>0</v>
      </c>
      <c r="AN18" s="64">
        <f t="shared" si="7"/>
        <v>0</v>
      </c>
      <c r="AO18" s="64">
        <f t="shared" si="8"/>
        <v>0</v>
      </c>
      <c r="AP18" s="64">
        <f t="shared" si="9"/>
        <v>0</v>
      </c>
      <c r="AQ18" s="64">
        <f t="shared" si="10"/>
        <v>0</v>
      </c>
      <c r="AR18" s="64">
        <f t="shared" si="11"/>
        <v>0</v>
      </c>
      <c r="AS18" s="64">
        <f t="shared" si="12"/>
        <v>0</v>
      </c>
    </row>
    <row r="19" spans="1:45" s="27" customFormat="1" ht="13.8" x14ac:dyDescent="0.3">
      <c r="A19" s="49">
        <f t="shared" si="0"/>
        <v>10</v>
      </c>
      <c r="B19" s="80" t="s">
        <v>121</v>
      </c>
      <c r="C19" s="39" t="s">
        <v>40</v>
      </c>
      <c r="D19" s="39" t="s">
        <v>84</v>
      </c>
      <c r="E19" s="43" t="s">
        <v>88</v>
      </c>
      <c r="F19" s="51">
        <f t="shared" si="1"/>
        <v>140</v>
      </c>
      <c r="G19" s="88">
        <f t="shared" si="2"/>
        <v>23.333333333333332</v>
      </c>
      <c r="H19" s="86">
        <v>182</v>
      </c>
      <c r="I19" s="45">
        <f t="shared" si="3"/>
        <v>20</v>
      </c>
      <c r="J19" s="50">
        <v>55</v>
      </c>
      <c r="K19" s="72">
        <v>84</v>
      </c>
      <c r="L19" s="73">
        <v>8</v>
      </c>
      <c r="M19" s="73">
        <v>85</v>
      </c>
      <c r="N19" s="72"/>
      <c r="O19" s="73"/>
      <c r="P19" s="73"/>
      <c r="Q19" s="72"/>
      <c r="R19" s="73"/>
      <c r="S19" s="73"/>
      <c r="T19" s="72"/>
      <c r="U19" s="73"/>
      <c r="V19" s="53"/>
      <c r="W19" s="72"/>
      <c r="X19" s="73"/>
      <c r="Y19" s="73"/>
      <c r="Z19" s="72"/>
      <c r="AA19" s="73"/>
      <c r="AB19" s="53"/>
      <c r="AC19" s="72"/>
      <c r="AD19" s="73"/>
      <c r="AE19" s="54"/>
      <c r="AF19" s="52"/>
      <c r="AG19" s="52"/>
      <c r="AH19" s="50"/>
      <c r="AI19" s="54"/>
      <c r="AJ19" s="32"/>
      <c r="AK19" s="64">
        <f t="shared" si="4"/>
        <v>2</v>
      </c>
      <c r="AL19" s="64">
        <f t="shared" si="5"/>
        <v>55</v>
      </c>
      <c r="AM19" s="64">
        <f t="shared" si="6"/>
        <v>85</v>
      </c>
      <c r="AN19" s="64">
        <f t="shared" si="7"/>
        <v>0</v>
      </c>
      <c r="AO19" s="64">
        <f t="shared" si="8"/>
        <v>0</v>
      </c>
      <c r="AP19" s="64">
        <f t="shared" si="9"/>
        <v>0</v>
      </c>
      <c r="AQ19" s="64">
        <f t="shared" si="10"/>
        <v>0</v>
      </c>
      <c r="AR19" s="64">
        <f t="shared" si="11"/>
        <v>0</v>
      </c>
      <c r="AS19" s="64">
        <f t="shared" si="12"/>
        <v>0</v>
      </c>
    </row>
    <row r="20" spans="1:45" s="27" customFormat="1" ht="13.8" x14ac:dyDescent="0.3">
      <c r="A20" s="49">
        <f t="shared" si="0"/>
        <v>11</v>
      </c>
      <c r="B20" s="80" t="s">
        <v>121</v>
      </c>
      <c r="C20" s="39" t="s">
        <v>33</v>
      </c>
      <c r="D20" s="39" t="s">
        <v>84</v>
      </c>
      <c r="E20" s="43" t="s">
        <v>88</v>
      </c>
      <c r="F20" s="51">
        <f t="shared" si="1"/>
        <v>119.5</v>
      </c>
      <c r="G20" s="88">
        <f t="shared" si="2"/>
        <v>19.916666666666668</v>
      </c>
      <c r="H20" s="86">
        <v>174</v>
      </c>
      <c r="I20" s="45">
        <f t="shared" si="3"/>
        <v>13</v>
      </c>
      <c r="J20" s="50">
        <v>71.5</v>
      </c>
      <c r="K20" s="72">
        <v>93</v>
      </c>
      <c r="L20" s="73">
        <v>20</v>
      </c>
      <c r="M20" s="73">
        <v>48</v>
      </c>
      <c r="N20" s="72"/>
      <c r="O20" s="73"/>
      <c r="P20" s="73"/>
      <c r="Q20" s="72"/>
      <c r="R20" s="73"/>
      <c r="S20" s="73"/>
      <c r="T20" s="72"/>
      <c r="U20" s="73"/>
      <c r="V20" s="53"/>
      <c r="W20" s="72"/>
      <c r="X20" s="73"/>
      <c r="Y20" s="73"/>
      <c r="Z20" s="72"/>
      <c r="AA20" s="73"/>
      <c r="AB20" s="73"/>
      <c r="AC20" s="72"/>
      <c r="AD20" s="73"/>
      <c r="AE20" s="75"/>
      <c r="AF20" s="52"/>
      <c r="AG20" s="52"/>
      <c r="AH20" s="50"/>
      <c r="AI20" s="55"/>
      <c r="AJ20" s="32"/>
      <c r="AK20" s="64">
        <f t="shared" si="4"/>
        <v>2</v>
      </c>
      <c r="AL20" s="64">
        <f t="shared" si="5"/>
        <v>71.5</v>
      </c>
      <c r="AM20" s="64">
        <f t="shared" si="6"/>
        <v>48</v>
      </c>
      <c r="AN20" s="64">
        <f t="shared" si="7"/>
        <v>0</v>
      </c>
      <c r="AO20" s="64">
        <f t="shared" si="8"/>
        <v>0</v>
      </c>
      <c r="AP20" s="64">
        <f t="shared" si="9"/>
        <v>0</v>
      </c>
      <c r="AQ20" s="64">
        <f t="shared" si="10"/>
        <v>0</v>
      </c>
      <c r="AR20" s="64">
        <f t="shared" si="11"/>
        <v>0</v>
      </c>
      <c r="AS20" s="64">
        <f t="shared" si="12"/>
        <v>0</v>
      </c>
    </row>
    <row r="21" spans="1:45" s="27" customFormat="1" ht="13.8" x14ac:dyDescent="0.3">
      <c r="A21" s="49">
        <f t="shared" si="0"/>
        <v>12</v>
      </c>
      <c r="B21" s="80" t="s">
        <v>121</v>
      </c>
      <c r="C21" s="39" t="s">
        <v>26</v>
      </c>
      <c r="D21" s="39" t="s">
        <v>82</v>
      </c>
      <c r="E21" s="43" t="s">
        <v>88</v>
      </c>
      <c r="F21" s="51">
        <f t="shared" si="1"/>
        <v>115.5</v>
      </c>
      <c r="G21" s="88">
        <f t="shared" si="2"/>
        <v>19.25</v>
      </c>
      <c r="H21" s="86">
        <v>164</v>
      </c>
      <c r="I21" s="45">
        <f t="shared" si="3"/>
        <v>6</v>
      </c>
      <c r="J21" s="50">
        <v>115.5</v>
      </c>
      <c r="K21" s="72"/>
      <c r="L21" s="73"/>
      <c r="M21" s="73"/>
      <c r="N21" s="72"/>
      <c r="O21" s="73"/>
      <c r="P21" s="73"/>
      <c r="Q21" s="72"/>
      <c r="R21" s="73"/>
      <c r="S21" s="73"/>
      <c r="T21" s="72"/>
      <c r="U21" s="73"/>
      <c r="V21" s="73"/>
      <c r="W21" s="72"/>
      <c r="X21" s="73"/>
      <c r="Y21" s="53"/>
      <c r="Z21" s="72"/>
      <c r="AA21" s="73"/>
      <c r="AB21" s="53"/>
      <c r="AC21" s="72"/>
      <c r="AD21" s="73"/>
      <c r="AE21" s="54"/>
      <c r="AF21" s="52"/>
      <c r="AG21" s="52"/>
      <c r="AH21" s="50"/>
      <c r="AI21" s="54"/>
      <c r="AJ21" s="32"/>
      <c r="AK21" s="64">
        <f t="shared" si="4"/>
        <v>1</v>
      </c>
      <c r="AL21" s="64">
        <f t="shared" si="5"/>
        <v>115.5</v>
      </c>
      <c r="AM21" s="64">
        <f t="shared" si="6"/>
        <v>0</v>
      </c>
      <c r="AN21" s="64">
        <f t="shared" si="7"/>
        <v>0</v>
      </c>
      <c r="AO21" s="64">
        <f t="shared" si="8"/>
        <v>0</v>
      </c>
      <c r="AP21" s="64">
        <f t="shared" si="9"/>
        <v>0</v>
      </c>
      <c r="AQ21" s="64">
        <f t="shared" si="10"/>
        <v>0</v>
      </c>
      <c r="AR21" s="64">
        <f t="shared" si="11"/>
        <v>0</v>
      </c>
      <c r="AS21" s="64">
        <f t="shared" si="12"/>
        <v>0</v>
      </c>
    </row>
    <row r="22" spans="1:45" s="27" customFormat="1" ht="13.8" x14ac:dyDescent="0.3">
      <c r="A22" s="49">
        <f t="shared" si="0"/>
        <v>13</v>
      </c>
      <c r="B22" s="80" t="s">
        <v>121</v>
      </c>
      <c r="C22" s="39" t="s">
        <v>38</v>
      </c>
      <c r="D22" s="39" t="s">
        <v>85</v>
      </c>
      <c r="E22" s="43" t="s">
        <v>88</v>
      </c>
      <c r="F22" s="51">
        <f t="shared" si="1"/>
        <v>114.3</v>
      </c>
      <c r="G22" s="88">
        <f t="shared" si="2"/>
        <v>19.05</v>
      </c>
      <c r="H22" s="86">
        <v>175</v>
      </c>
      <c r="I22" s="45">
        <f t="shared" si="3"/>
        <v>18</v>
      </c>
      <c r="J22" s="50">
        <v>58.3</v>
      </c>
      <c r="K22" s="72">
        <v>90</v>
      </c>
      <c r="L22" s="73">
        <v>15</v>
      </c>
      <c r="M22" s="73">
        <v>56</v>
      </c>
      <c r="N22" s="72"/>
      <c r="O22" s="73"/>
      <c r="P22" s="73"/>
      <c r="Q22" s="72"/>
      <c r="R22" s="73"/>
      <c r="S22" s="73"/>
      <c r="T22" s="72"/>
      <c r="U22" s="73"/>
      <c r="V22" s="73"/>
      <c r="W22" s="72"/>
      <c r="X22" s="73"/>
      <c r="Y22" s="53"/>
      <c r="Z22" s="72"/>
      <c r="AA22" s="73"/>
      <c r="AB22" s="53"/>
      <c r="AC22" s="72"/>
      <c r="AD22" s="73"/>
      <c r="AE22" s="54"/>
      <c r="AF22" s="52"/>
      <c r="AG22" s="52"/>
      <c r="AH22" s="50"/>
      <c r="AI22" s="54"/>
      <c r="AJ22" s="32"/>
      <c r="AK22" s="64">
        <f t="shared" si="4"/>
        <v>2</v>
      </c>
      <c r="AL22" s="64">
        <f t="shared" si="5"/>
        <v>58.3</v>
      </c>
      <c r="AM22" s="64">
        <f t="shared" si="6"/>
        <v>56</v>
      </c>
      <c r="AN22" s="64">
        <f t="shared" si="7"/>
        <v>0</v>
      </c>
      <c r="AO22" s="64">
        <f t="shared" si="8"/>
        <v>0</v>
      </c>
      <c r="AP22" s="64">
        <f t="shared" si="9"/>
        <v>0</v>
      </c>
      <c r="AQ22" s="64">
        <f t="shared" si="10"/>
        <v>0</v>
      </c>
      <c r="AR22" s="64">
        <f t="shared" si="11"/>
        <v>0</v>
      </c>
      <c r="AS22" s="64">
        <f t="shared" si="12"/>
        <v>0</v>
      </c>
    </row>
    <row r="23" spans="1:45" s="27" customFormat="1" ht="13.8" x14ac:dyDescent="0.3">
      <c r="A23" s="49">
        <f t="shared" si="0"/>
        <v>14</v>
      </c>
      <c r="B23" s="80" t="s">
        <v>121</v>
      </c>
      <c r="C23" s="39" t="s">
        <v>36</v>
      </c>
      <c r="D23" s="39" t="s">
        <v>82</v>
      </c>
      <c r="E23" s="43" t="s">
        <v>88</v>
      </c>
      <c r="F23" s="51">
        <f t="shared" si="1"/>
        <v>108.2</v>
      </c>
      <c r="G23" s="88">
        <f t="shared" si="2"/>
        <v>18.033333333333335</v>
      </c>
      <c r="H23" s="86">
        <v>174</v>
      </c>
      <c r="I23" s="45">
        <f t="shared" si="3"/>
        <v>13</v>
      </c>
      <c r="J23" s="50">
        <v>62.7</v>
      </c>
      <c r="K23" s="72">
        <v>94</v>
      </c>
      <c r="L23" s="73">
        <v>23</v>
      </c>
      <c r="M23" s="73">
        <v>45.5</v>
      </c>
      <c r="N23" s="72"/>
      <c r="O23" s="73"/>
      <c r="P23" s="73"/>
      <c r="Q23" s="72"/>
      <c r="R23" s="73"/>
      <c r="S23" s="73"/>
      <c r="T23" s="72"/>
      <c r="U23" s="73"/>
      <c r="V23" s="73"/>
      <c r="W23" s="72"/>
      <c r="X23" s="73"/>
      <c r="Y23" s="53"/>
      <c r="Z23" s="72"/>
      <c r="AA23" s="73"/>
      <c r="AB23" s="53"/>
      <c r="AC23" s="72"/>
      <c r="AD23" s="73"/>
      <c r="AE23" s="75"/>
      <c r="AF23" s="52"/>
      <c r="AG23" s="52"/>
      <c r="AH23" s="50"/>
      <c r="AI23" s="55"/>
      <c r="AJ23" s="32"/>
      <c r="AK23" s="64">
        <f t="shared" si="4"/>
        <v>2</v>
      </c>
      <c r="AL23" s="64">
        <f t="shared" si="5"/>
        <v>62.7</v>
      </c>
      <c r="AM23" s="64">
        <f t="shared" si="6"/>
        <v>45.5</v>
      </c>
      <c r="AN23" s="64">
        <f t="shared" si="7"/>
        <v>0</v>
      </c>
      <c r="AO23" s="64">
        <f t="shared" si="8"/>
        <v>0</v>
      </c>
      <c r="AP23" s="64">
        <f t="shared" si="9"/>
        <v>0</v>
      </c>
      <c r="AQ23" s="64">
        <f t="shared" si="10"/>
        <v>0</v>
      </c>
      <c r="AR23" s="64">
        <f t="shared" si="11"/>
        <v>0</v>
      </c>
      <c r="AS23" s="64">
        <f t="shared" si="12"/>
        <v>0</v>
      </c>
    </row>
    <row r="24" spans="1:45" s="27" customFormat="1" ht="13.8" x14ac:dyDescent="0.3">
      <c r="A24" s="49">
        <f t="shared" si="0"/>
        <v>15</v>
      </c>
      <c r="B24" s="80" t="s">
        <v>121</v>
      </c>
      <c r="C24" s="39" t="s">
        <v>124</v>
      </c>
      <c r="D24" s="39" t="s">
        <v>84</v>
      </c>
      <c r="E24" s="43" t="s">
        <v>88</v>
      </c>
      <c r="F24" s="51">
        <f t="shared" si="1"/>
        <v>100</v>
      </c>
      <c r="G24" s="88">
        <f t="shared" si="2"/>
        <v>16.666666666666668</v>
      </c>
      <c r="H24" s="86"/>
      <c r="I24" s="45"/>
      <c r="J24" s="50"/>
      <c r="K24" s="72">
        <v>81</v>
      </c>
      <c r="L24" s="73">
        <v>5</v>
      </c>
      <c r="M24" s="73">
        <v>100</v>
      </c>
      <c r="N24" s="72"/>
      <c r="O24" s="73"/>
      <c r="P24" s="73"/>
      <c r="Q24" s="72"/>
      <c r="R24" s="74"/>
      <c r="S24" s="53"/>
      <c r="T24" s="72"/>
      <c r="U24" s="73"/>
      <c r="V24" s="53"/>
      <c r="W24" s="72"/>
      <c r="X24" s="73"/>
      <c r="Y24" s="73"/>
      <c r="Z24" s="72"/>
      <c r="AA24" s="73"/>
      <c r="AB24" s="53"/>
      <c r="AC24" s="72"/>
      <c r="AD24" s="73"/>
      <c r="AE24" s="54"/>
      <c r="AF24" s="52"/>
      <c r="AG24" s="52"/>
      <c r="AH24" s="50"/>
      <c r="AI24" s="54"/>
      <c r="AJ24" s="32"/>
      <c r="AK24" s="64">
        <f t="shared" si="4"/>
        <v>1</v>
      </c>
      <c r="AL24" s="64">
        <f t="shared" si="5"/>
        <v>0</v>
      </c>
      <c r="AM24" s="64">
        <f t="shared" si="6"/>
        <v>100</v>
      </c>
      <c r="AN24" s="64">
        <f t="shared" si="7"/>
        <v>0</v>
      </c>
      <c r="AO24" s="64">
        <f t="shared" si="8"/>
        <v>0</v>
      </c>
      <c r="AP24" s="64">
        <f t="shared" si="9"/>
        <v>0</v>
      </c>
      <c r="AQ24" s="64">
        <f t="shared" si="10"/>
        <v>0</v>
      </c>
      <c r="AR24" s="64">
        <f t="shared" si="11"/>
        <v>0</v>
      </c>
      <c r="AS24" s="64">
        <f t="shared" si="12"/>
        <v>0</v>
      </c>
    </row>
    <row r="25" spans="1:45" s="27" customFormat="1" ht="13.8" x14ac:dyDescent="0.3">
      <c r="A25" s="49">
        <f t="shared" si="0"/>
        <v>15</v>
      </c>
      <c r="B25" s="80" t="s">
        <v>121</v>
      </c>
      <c r="C25" s="39" t="s">
        <v>37</v>
      </c>
      <c r="D25" s="39" t="s">
        <v>83</v>
      </c>
      <c r="E25" s="43" t="s">
        <v>88</v>
      </c>
      <c r="F25" s="51">
        <f t="shared" si="1"/>
        <v>100</v>
      </c>
      <c r="G25" s="88">
        <f t="shared" si="2"/>
        <v>16.666666666666668</v>
      </c>
      <c r="H25" s="86">
        <v>174</v>
      </c>
      <c r="I25" s="45">
        <f>RANK(H25,H$10:H$223,1)</f>
        <v>13</v>
      </c>
      <c r="J25" s="50">
        <v>60.5</v>
      </c>
      <c r="K25" s="72">
        <v>96</v>
      </c>
      <c r="L25" s="73">
        <v>27</v>
      </c>
      <c r="M25" s="73">
        <v>39.5</v>
      </c>
      <c r="N25" s="72"/>
      <c r="O25" s="73"/>
      <c r="P25" s="73"/>
      <c r="Q25" s="72"/>
      <c r="R25" s="73"/>
      <c r="S25" s="73"/>
      <c r="T25" s="72"/>
      <c r="U25" s="73"/>
      <c r="V25" s="73"/>
      <c r="W25" s="72"/>
      <c r="X25" s="73"/>
      <c r="Y25" s="53"/>
      <c r="Z25" s="72"/>
      <c r="AA25" s="73"/>
      <c r="AB25" s="53"/>
      <c r="AC25" s="72"/>
      <c r="AD25" s="73"/>
      <c r="AE25" s="75"/>
      <c r="AF25" s="52"/>
      <c r="AG25" s="52"/>
      <c r="AH25" s="50"/>
      <c r="AI25" s="55"/>
      <c r="AJ25" s="32"/>
      <c r="AK25" s="64">
        <f t="shared" si="4"/>
        <v>2</v>
      </c>
      <c r="AL25" s="64">
        <f t="shared" si="5"/>
        <v>60.5</v>
      </c>
      <c r="AM25" s="64">
        <f t="shared" si="6"/>
        <v>39.5</v>
      </c>
      <c r="AN25" s="64">
        <f t="shared" si="7"/>
        <v>0</v>
      </c>
      <c r="AO25" s="64">
        <f t="shared" si="8"/>
        <v>0</v>
      </c>
      <c r="AP25" s="64">
        <f t="shared" si="9"/>
        <v>0</v>
      </c>
      <c r="AQ25" s="64">
        <f t="shared" si="10"/>
        <v>0</v>
      </c>
      <c r="AR25" s="64">
        <f t="shared" si="11"/>
        <v>0</v>
      </c>
      <c r="AS25" s="64">
        <f t="shared" si="12"/>
        <v>0</v>
      </c>
    </row>
    <row r="26" spans="1:45" s="27" customFormat="1" ht="13.8" x14ac:dyDescent="0.3">
      <c r="A26" s="49">
        <f t="shared" si="0"/>
        <v>17</v>
      </c>
      <c r="B26" s="80" t="s">
        <v>121</v>
      </c>
      <c r="C26" s="39" t="s">
        <v>52</v>
      </c>
      <c r="D26" s="39" t="s">
        <v>81</v>
      </c>
      <c r="E26" s="43" t="s">
        <v>88</v>
      </c>
      <c r="F26" s="51">
        <f t="shared" si="1"/>
        <v>90</v>
      </c>
      <c r="G26" s="88">
        <f t="shared" si="2"/>
        <v>15</v>
      </c>
      <c r="H26" s="86">
        <v>188</v>
      </c>
      <c r="I26" s="45">
        <f>RANK(H26,H$10:H$223,1)</f>
        <v>30</v>
      </c>
      <c r="J26" s="50">
        <v>45.5</v>
      </c>
      <c r="K26" s="72">
        <v>95</v>
      </c>
      <c r="L26" s="73">
        <v>25</v>
      </c>
      <c r="M26" s="73">
        <v>44.5</v>
      </c>
      <c r="N26" s="72"/>
      <c r="O26" s="74"/>
      <c r="P26" s="53"/>
      <c r="Q26" s="72"/>
      <c r="R26" s="74"/>
      <c r="S26" s="53"/>
      <c r="T26" s="72"/>
      <c r="U26" s="73"/>
      <c r="V26" s="53"/>
      <c r="W26" s="72"/>
      <c r="X26" s="73"/>
      <c r="Y26" s="73"/>
      <c r="Z26" s="72"/>
      <c r="AA26" s="73"/>
      <c r="AB26" s="53"/>
      <c r="AC26" s="72"/>
      <c r="AD26" s="73"/>
      <c r="AE26" s="54"/>
      <c r="AF26" s="52"/>
      <c r="AG26" s="52"/>
      <c r="AH26" s="50"/>
      <c r="AI26" s="54"/>
      <c r="AJ26" s="32"/>
      <c r="AK26" s="64">
        <f t="shared" si="4"/>
        <v>2</v>
      </c>
      <c r="AL26" s="64">
        <f t="shared" si="5"/>
        <v>45.5</v>
      </c>
      <c r="AM26" s="64">
        <f t="shared" si="6"/>
        <v>44.5</v>
      </c>
      <c r="AN26" s="64">
        <f t="shared" si="7"/>
        <v>0</v>
      </c>
      <c r="AO26" s="64">
        <f t="shared" si="8"/>
        <v>0</v>
      </c>
      <c r="AP26" s="64">
        <f t="shared" si="9"/>
        <v>0</v>
      </c>
      <c r="AQ26" s="64">
        <f t="shared" si="10"/>
        <v>0</v>
      </c>
      <c r="AR26" s="64">
        <f t="shared" si="11"/>
        <v>0</v>
      </c>
      <c r="AS26" s="64">
        <f t="shared" si="12"/>
        <v>0</v>
      </c>
    </row>
    <row r="27" spans="1:45" s="27" customFormat="1" ht="13.8" x14ac:dyDescent="0.3">
      <c r="A27" s="49">
        <f t="shared" si="0"/>
        <v>18</v>
      </c>
      <c r="B27" s="80" t="s">
        <v>121</v>
      </c>
      <c r="C27" s="39" t="s">
        <v>47</v>
      </c>
      <c r="D27" s="39" t="s">
        <v>82</v>
      </c>
      <c r="E27" s="43" t="s">
        <v>88</v>
      </c>
      <c r="F27" s="51">
        <f t="shared" si="1"/>
        <v>88.5</v>
      </c>
      <c r="G27" s="88">
        <f t="shared" si="2"/>
        <v>14.75</v>
      </c>
      <c r="H27" s="86">
        <v>184</v>
      </c>
      <c r="I27" s="45">
        <f>RANK(H27,H$10:H$223,1)</f>
        <v>25</v>
      </c>
      <c r="J27" s="50">
        <v>51.5</v>
      </c>
      <c r="K27" s="72">
        <v>98</v>
      </c>
      <c r="L27" s="73">
        <v>32</v>
      </c>
      <c r="M27" s="73">
        <v>37</v>
      </c>
      <c r="N27" s="72"/>
      <c r="O27" s="73"/>
      <c r="P27" s="73"/>
      <c r="Q27" s="72"/>
      <c r="R27" s="73"/>
      <c r="S27" s="73"/>
      <c r="T27" s="72"/>
      <c r="U27" s="73"/>
      <c r="V27" s="73"/>
      <c r="W27" s="72"/>
      <c r="X27" s="73"/>
      <c r="Y27" s="73"/>
      <c r="Z27" s="72"/>
      <c r="AA27" s="73"/>
      <c r="AB27" s="53"/>
      <c r="AC27" s="72"/>
      <c r="AD27" s="73"/>
      <c r="AE27" s="75"/>
      <c r="AF27" s="52"/>
      <c r="AG27" s="52"/>
      <c r="AH27" s="50"/>
      <c r="AI27" s="55"/>
      <c r="AJ27" s="32"/>
      <c r="AK27" s="64">
        <f t="shared" si="4"/>
        <v>2</v>
      </c>
      <c r="AL27" s="64">
        <f t="shared" si="5"/>
        <v>51.5</v>
      </c>
      <c r="AM27" s="64">
        <f t="shared" si="6"/>
        <v>37</v>
      </c>
      <c r="AN27" s="64">
        <f t="shared" si="7"/>
        <v>0</v>
      </c>
      <c r="AO27" s="64">
        <f t="shared" si="8"/>
        <v>0</v>
      </c>
      <c r="AP27" s="64">
        <f t="shared" si="9"/>
        <v>0</v>
      </c>
      <c r="AQ27" s="64">
        <f t="shared" si="10"/>
        <v>0</v>
      </c>
      <c r="AR27" s="64">
        <f t="shared" si="11"/>
        <v>0</v>
      </c>
      <c r="AS27" s="64">
        <f t="shared" si="12"/>
        <v>0</v>
      </c>
    </row>
    <row r="28" spans="1:45" s="27" customFormat="1" ht="13.8" x14ac:dyDescent="0.3">
      <c r="A28" s="49">
        <f t="shared" si="0"/>
        <v>19</v>
      </c>
      <c r="B28" s="80" t="s">
        <v>121</v>
      </c>
      <c r="C28" s="39" t="s">
        <v>50</v>
      </c>
      <c r="D28" s="39" t="s">
        <v>82</v>
      </c>
      <c r="E28" s="43" t="s">
        <v>88</v>
      </c>
      <c r="F28" s="51">
        <f t="shared" si="1"/>
        <v>86</v>
      </c>
      <c r="G28" s="88">
        <f t="shared" si="2"/>
        <v>14.333333333333334</v>
      </c>
      <c r="H28" s="86">
        <v>188</v>
      </c>
      <c r="I28" s="45">
        <f>RANK(H28,H$10:H$223,1)</f>
        <v>30</v>
      </c>
      <c r="J28" s="50">
        <v>46.5</v>
      </c>
      <c r="K28" s="72">
        <v>96</v>
      </c>
      <c r="L28" s="73">
        <v>27</v>
      </c>
      <c r="M28" s="73">
        <v>39.5</v>
      </c>
      <c r="N28" s="72"/>
      <c r="O28" s="74"/>
      <c r="P28" s="53"/>
      <c r="Q28" s="72"/>
      <c r="R28" s="74"/>
      <c r="S28" s="53"/>
      <c r="T28" s="72"/>
      <c r="U28" s="73"/>
      <c r="V28" s="73"/>
      <c r="W28" s="72"/>
      <c r="X28" s="73"/>
      <c r="Y28" s="53"/>
      <c r="Z28" s="72"/>
      <c r="AA28" s="73"/>
      <c r="AB28" s="73"/>
      <c r="AC28" s="72"/>
      <c r="AD28" s="73"/>
      <c r="AE28" s="54"/>
      <c r="AF28" s="52"/>
      <c r="AG28" s="52"/>
      <c r="AH28" s="50"/>
      <c r="AI28" s="54"/>
      <c r="AJ28" s="32"/>
      <c r="AK28" s="64">
        <f t="shared" si="4"/>
        <v>2</v>
      </c>
      <c r="AL28" s="64">
        <f t="shared" si="5"/>
        <v>46.5</v>
      </c>
      <c r="AM28" s="64">
        <f t="shared" si="6"/>
        <v>39.5</v>
      </c>
      <c r="AN28" s="64">
        <f t="shared" si="7"/>
        <v>0</v>
      </c>
      <c r="AO28" s="64">
        <f t="shared" si="8"/>
        <v>0</v>
      </c>
      <c r="AP28" s="64">
        <f t="shared" si="9"/>
        <v>0</v>
      </c>
      <c r="AQ28" s="64">
        <f t="shared" si="10"/>
        <v>0</v>
      </c>
      <c r="AR28" s="64">
        <f t="shared" si="11"/>
        <v>0</v>
      </c>
      <c r="AS28" s="64">
        <f t="shared" si="12"/>
        <v>0</v>
      </c>
    </row>
    <row r="29" spans="1:45" s="27" customFormat="1" ht="13.8" x14ac:dyDescent="0.3">
      <c r="A29" s="49">
        <f t="shared" si="0"/>
        <v>20</v>
      </c>
      <c r="B29" s="80" t="s">
        <v>121</v>
      </c>
      <c r="C29" s="39" t="s">
        <v>30</v>
      </c>
      <c r="D29" s="39" t="s">
        <v>82</v>
      </c>
      <c r="E29" s="43" t="s">
        <v>88</v>
      </c>
      <c r="F29" s="51">
        <f t="shared" si="1"/>
        <v>85.8</v>
      </c>
      <c r="G29" s="88">
        <f t="shared" si="2"/>
        <v>14.299999999999999</v>
      </c>
      <c r="H29" s="86">
        <v>168</v>
      </c>
      <c r="I29" s="45">
        <f>RANK(H29,H$10:H$223,1)</f>
        <v>9</v>
      </c>
      <c r="J29" s="50">
        <v>85.8</v>
      </c>
      <c r="K29" s="72"/>
      <c r="L29" s="73"/>
      <c r="M29" s="73"/>
      <c r="N29" s="72"/>
      <c r="O29" s="73"/>
      <c r="P29" s="73"/>
      <c r="Q29" s="72"/>
      <c r="R29" s="73"/>
      <c r="S29" s="73"/>
      <c r="T29" s="72"/>
      <c r="U29" s="73"/>
      <c r="V29" s="73"/>
      <c r="W29" s="72"/>
      <c r="X29" s="73"/>
      <c r="Y29" s="73"/>
      <c r="Z29" s="72"/>
      <c r="AA29" s="73"/>
      <c r="AB29" s="73"/>
      <c r="AC29" s="72"/>
      <c r="AD29" s="73"/>
      <c r="AE29" s="75"/>
      <c r="AF29" s="52"/>
      <c r="AG29" s="52"/>
      <c r="AH29" s="50"/>
      <c r="AI29" s="55"/>
      <c r="AJ29" s="32"/>
      <c r="AK29" s="64">
        <f t="shared" si="4"/>
        <v>1</v>
      </c>
      <c r="AL29" s="64">
        <f t="shared" si="5"/>
        <v>85.8</v>
      </c>
      <c r="AM29" s="64">
        <f t="shared" si="6"/>
        <v>0</v>
      </c>
      <c r="AN29" s="64">
        <f t="shared" si="7"/>
        <v>0</v>
      </c>
      <c r="AO29" s="64">
        <f t="shared" si="8"/>
        <v>0</v>
      </c>
      <c r="AP29" s="64">
        <f t="shared" si="9"/>
        <v>0</v>
      </c>
      <c r="AQ29" s="64">
        <f t="shared" si="10"/>
        <v>0</v>
      </c>
      <c r="AR29" s="64">
        <f t="shared" si="11"/>
        <v>0</v>
      </c>
      <c r="AS29" s="64">
        <f t="shared" si="12"/>
        <v>0</v>
      </c>
    </row>
    <row r="30" spans="1:45" s="27" customFormat="1" ht="13.8" x14ac:dyDescent="0.3">
      <c r="A30" s="49">
        <f t="shared" si="0"/>
        <v>21</v>
      </c>
      <c r="B30" s="80" t="s">
        <v>121</v>
      </c>
      <c r="C30" s="39" t="s">
        <v>125</v>
      </c>
      <c r="D30" s="39" t="s">
        <v>83</v>
      </c>
      <c r="E30" s="43" t="s">
        <v>88</v>
      </c>
      <c r="F30" s="51">
        <f t="shared" si="1"/>
        <v>85</v>
      </c>
      <c r="G30" s="88">
        <f t="shared" si="2"/>
        <v>14.166666666666666</v>
      </c>
      <c r="H30" s="86"/>
      <c r="I30" s="45"/>
      <c r="J30" s="50"/>
      <c r="K30" s="72">
        <v>84</v>
      </c>
      <c r="L30" s="73">
        <v>8</v>
      </c>
      <c r="M30" s="73">
        <v>85</v>
      </c>
      <c r="N30" s="72"/>
      <c r="O30" s="73"/>
      <c r="P30" s="73"/>
      <c r="Q30" s="72"/>
      <c r="R30" s="74"/>
      <c r="S30" s="53"/>
      <c r="T30" s="72"/>
      <c r="U30" s="73"/>
      <c r="V30" s="53"/>
      <c r="W30" s="72"/>
      <c r="X30" s="73"/>
      <c r="Y30" s="73"/>
      <c r="Z30" s="72"/>
      <c r="AA30" s="73"/>
      <c r="AB30" s="53"/>
      <c r="AC30" s="72"/>
      <c r="AD30" s="73"/>
      <c r="AE30" s="54"/>
      <c r="AF30" s="52"/>
      <c r="AG30" s="52"/>
      <c r="AH30" s="50"/>
      <c r="AI30" s="54"/>
      <c r="AJ30" s="32"/>
      <c r="AK30" s="64">
        <f t="shared" si="4"/>
        <v>1</v>
      </c>
      <c r="AL30" s="64">
        <f t="shared" si="5"/>
        <v>0</v>
      </c>
      <c r="AM30" s="64">
        <f t="shared" si="6"/>
        <v>85</v>
      </c>
      <c r="AN30" s="64">
        <f t="shared" si="7"/>
        <v>0</v>
      </c>
      <c r="AO30" s="64">
        <f t="shared" si="8"/>
        <v>0</v>
      </c>
      <c r="AP30" s="64">
        <f t="shared" si="9"/>
        <v>0</v>
      </c>
      <c r="AQ30" s="64">
        <f t="shared" si="10"/>
        <v>0</v>
      </c>
      <c r="AR30" s="64">
        <f t="shared" si="11"/>
        <v>0</v>
      </c>
      <c r="AS30" s="64">
        <f t="shared" si="12"/>
        <v>0</v>
      </c>
    </row>
    <row r="31" spans="1:45" s="27" customFormat="1" ht="13.8" x14ac:dyDescent="0.3">
      <c r="A31" s="49">
        <f t="shared" si="0"/>
        <v>21</v>
      </c>
      <c r="B31" s="80" t="s">
        <v>121</v>
      </c>
      <c r="C31" s="39" t="s">
        <v>126</v>
      </c>
      <c r="D31" s="39"/>
      <c r="E31" s="43" t="s">
        <v>88</v>
      </c>
      <c r="F31" s="51">
        <f t="shared" si="1"/>
        <v>85</v>
      </c>
      <c r="G31" s="88">
        <f t="shared" si="2"/>
        <v>14.166666666666666</v>
      </c>
      <c r="H31" s="86"/>
      <c r="I31" s="45"/>
      <c r="J31" s="50"/>
      <c r="K31" s="72">
        <v>84</v>
      </c>
      <c r="L31" s="73">
        <v>8</v>
      </c>
      <c r="M31" s="73">
        <v>85</v>
      </c>
      <c r="N31" s="72"/>
      <c r="O31" s="73"/>
      <c r="P31" s="73"/>
      <c r="Q31" s="72"/>
      <c r="R31" s="74"/>
      <c r="S31" s="53"/>
      <c r="T31" s="72"/>
      <c r="U31" s="73"/>
      <c r="V31" s="53"/>
      <c r="W31" s="72"/>
      <c r="X31" s="73"/>
      <c r="Y31" s="73"/>
      <c r="Z31" s="72"/>
      <c r="AA31" s="73"/>
      <c r="AB31" s="53"/>
      <c r="AC31" s="72"/>
      <c r="AD31" s="73"/>
      <c r="AE31" s="54"/>
      <c r="AF31" s="52"/>
      <c r="AG31" s="52"/>
      <c r="AH31" s="50"/>
      <c r="AI31" s="54"/>
      <c r="AJ31" s="32"/>
      <c r="AK31" s="64">
        <f t="shared" si="4"/>
        <v>1</v>
      </c>
      <c r="AL31" s="64">
        <f t="shared" si="5"/>
        <v>0</v>
      </c>
      <c r="AM31" s="64">
        <f t="shared" si="6"/>
        <v>85</v>
      </c>
      <c r="AN31" s="64">
        <f t="shared" si="7"/>
        <v>0</v>
      </c>
      <c r="AO31" s="64">
        <f t="shared" si="8"/>
        <v>0</v>
      </c>
      <c r="AP31" s="64">
        <f t="shared" si="9"/>
        <v>0</v>
      </c>
      <c r="AQ31" s="64">
        <f t="shared" si="10"/>
        <v>0</v>
      </c>
      <c r="AR31" s="64">
        <f t="shared" si="11"/>
        <v>0</v>
      </c>
      <c r="AS31" s="64">
        <f t="shared" si="12"/>
        <v>0</v>
      </c>
    </row>
    <row r="32" spans="1:45" s="27" customFormat="1" ht="13.8" x14ac:dyDescent="0.3">
      <c r="A32" s="49">
        <f t="shared" si="0"/>
        <v>21</v>
      </c>
      <c r="B32" s="80" t="s">
        <v>121</v>
      </c>
      <c r="C32" s="39" t="s">
        <v>127</v>
      </c>
      <c r="D32" s="39" t="s">
        <v>84</v>
      </c>
      <c r="E32" s="43" t="s">
        <v>88</v>
      </c>
      <c r="F32" s="51">
        <f t="shared" si="1"/>
        <v>85</v>
      </c>
      <c r="G32" s="88">
        <f t="shared" si="2"/>
        <v>14.166666666666666</v>
      </c>
      <c r="H32" s="86"/>
      <c r="I32" s="45"/>
      <c r="J32" s="50"/>
      <c r="K32" s="72">
        <v>84</v>
      </c>
      <c r="L32" s="73">
        <v>8</v>
      </c>
      <c r="M32" s="73">
        <v>85</v>
      </c>
      <c r="N32" s="72"/>
      <c r="O32" s="73"/>
      <c r="P32" s="73"/>
      <c r="Q32" s="72"/>
      <c r="R32" s="74"/>
      <c r="S32" s="53"/>
      <c r="T32" s="72"/>
      <c r="U32" s="73"/>
      <c r="V32" s="53"/>
      <c r="W32" s="72"/>
      <c r="X32" s="73"/>
      <c r="Y32" s="73"/>
      <c r="Z32" s="72"/>
      <c r="AA32" s="73"/>
      <c r="AB32" s="53"/>
      <c r="AC32" s="72"/>
      <c r="AD32" s="73"/>
      <c r="AE32" s="54"/>
      <c r="AF32" s="52"/>
      <c r="AG32" s="52"/>
      <c r="AH32" s="50"/>
      <c r="AI32" s="54"/>
      <c r="AJ32" s="32"/>
      <c r="AK32" s="64">
        <f t="shared" si="4"/>
        <v>1</v>
      </c>
      <c r="AL32" s="64">
        <f t="shared" si="5"/>
        <v>0</v>
      </c>
      <c r="AM32" s="64">
        <f t="shared" si="6"/>
        <v>85</v>
      </c>
      <c r="AN32" s="64">
        <f t="shared" si="7"/>
        <v>0</v>
      </c>
      <c r="AO32" s="64">
        <f t="shared" si="8"/>
        <v>0</v>
      </c>
      <c r="AP32" s="64">
        <f t="shared" si="9"/>
        <v>0</v>
      </c>
      <c r="AQ32" s="64">
        <f t="shared" si="10"/>
        <v>0</v>
      </c>
      <c r="AR32" s="64">
        <f t="shared" si="11"/>
        <v>0</v>
      </c>
      <c r="AS32" s="64">
        <f t="shared" si="12"/>
        <v>0</v>
      </c>
    </row>
    <row r="33" spans="1:45" s="27" customFormat="1" ht="13.8" x14ac:dyDescent="0.3">
      <c r="A33" s="49">
        <f t="shared" si="0"/>
        <v>24</v>
      </c>
      <c r="B33" s="80" t="s">
        <v>121</v>
      </c>
      <c r="C33" s="39" t="s">
        <v>46</v>
      </c>
      <c r="D33" s="39" t="s">
        <v>82</v>
      </c>
      <c r="E33" s="43" t="s">
        <v>88</v>
      </c>
      <c r="F33" s="51">
        <f t="shared" si="1"/>
        <v>83</v>
      </c>
      <c r="G33" s="88">
        <f t="shared" si="2"/>
        <v>13.833333333333334</v>
      </c>
      <c r="H33" s="86">
        <v>184</v>
      </c>
      <c r="I33" s="45">
        <f t="shared" ref="I33:I41" si="13">RANK(H33,H$10:H$223,1)</f>
        <v>25</v>
      </c>
      <c r="J33" s="50">
        <v>52</v>
      </c>
      <c r="K33" s="72">
        <v>109</v>
      </c>
      <c r="L33" s="73">
        <v>44</v>
      </c>
      <c r="M33" s="73">
        <v>31</v>
      </c>
      <c r="N33" s="72"/>
      <c r="O33" s="73"/>
      <c r="P33" s="73"/>
      <c r="Q33" s="72"/>
      <c r="R33" s="74"/>
      <c r="S33" s="53"/>
      <c r="T33" s="72"/>
      <c r="U33" s="73"/>
      <c r="V33" s="73"/>
      <c r="W33" s="72"/>
      <c r="X33" s="73"/>
      <c r="Y33" s="73"/>
      <c r="Z33" s="72"/>
      <c r="AA33" s="73"/>
      <c r="AB33" s="73"/>
      <c r="AC33" s="72"/>
      <c r="AD33" s="73"/>
      <c r="AE33" s="75"/>
      <c r="AF33" s="52"/>
      <c r="AG33" s="52"/>
      <c r="AH33" s="50"/>
      <c r="AI33" s="55"/>
      <c r="AJ33" s="32"/>
      <c r="AK33" s="64">
        <f t="shared" si="4"/>
        <v>2</v>
      </c>
      <c r="AL33" s="64">
        <f t="shared" si="5"/>
        <v>52</v>
      </c>
      <c r="AM33" s="64">
        <f t="shared" si="6"/>
        <v>31</v>
      </c>
      <c r="AN33" s="64">
        <f t="shared" si="7"/>
        <v>0</v>
      </c>
      <c r="AO33" s="64">
        <f t="shared" si="8"/>
        <v>0</v>
      </c>
      <c r="AP33" s="64">
        <f t="shared" si="9"/>
        <v>0</v>
      </c>
      <c r="AQ33" s="64">
        <f t="shared" si="10"/>
        <v>0</v>
      </c>
      <c r="AR33" s="64">
        <f t="shared" si="11"/>
        <v>0</v>
      </c>
      <c r="AS33" s="64">
        <f t="shared" si="12"/>
        <v>0</v>
      </c>
    </row>
    <row r="34" spans="1:45" s="27" customFormat="1" ht="13.8" x14ac:dyDescent="0.3">
      <c r="A34" s="49">
        <f t="shared" si="0"/>
        <v>25</v>
      </c>
      <c r="B34" s="80" t="s">
        <v>121</v>
      </c>
      <c r="C34" s="39" t="s">
        <v>32</v>
      </c>
      <c r="D34" s="39" t="s">
        <v>83</v>
      </c>
      <c r="E34" s="43" t="s">
        <v>88</v>
      </c>
      <c r="F34" s="51">
        <f t="shared" si="1"/>
        <v>75.900000000000006</v>
      </c>
      <c r="G34" s="88">
        <f t="shared" si="2"/>
        <v>12.65</v>
      </c>
      <c r="H34" s="86">
        <v>173</v>
      </c>
      <c r="I34" s="45">
        <f t="shared" si="13"/>
        <v>12</v>
      </c>
      <c r="J34" s="50">
        <v>75.900000000000006</v>
      </c>
      <c r="K34" s="72"/>
      <c r="L34" s="73"/>
      <c r="M34" s="73"/>
      <c r="N34" s="72"/>
      <c r="O34" s="73"/>
      <c r="P34" s="73"/>
      <c r="Q34" s="72"/>
      <c r="R34" s="73"/>
      <c r="S34" s="73"/>
      <c r="T34" s="72"/>
      <c r="U34" s="73"/>
      <c r="V34" s="73"/>
      <c r="W34" s="72"/>
      <c r="X34" s="73"/>
      <c r="Y34" s="73"/>
      <c r="Z34" s="72"/>
      <c r="AA34" s="73"/>
      <c r="AB34" s="53"/>
      <c r="AC34" s="72"/>
      <c r="AD34" s="73"/>
      <c r="AE34" s="54"/>
      <c r="AF34" s="52"/>
      <c r="AG34" s="52"/>
      <c r="AH34" s="50"/>
      <c r="AI34" s="54"/>
      <c r="AJ34" s="32"/>
      <c r="AK34" s="64">
        <f t="shared" si="4"/>
        <v>1</v>
      </c>
      <c r="AL34" s="64">
        <f t="shared" si="5"/>
        <v>75.900000000000006</v>
      </c>
      <c r="AM34" s="64">
        <f t="shared" si="6"/>
        <v>0</v>
      </c>
      <c r="AN34" s="64">
        <f t="shared" si="7"/>
        <v>0</v>
      </c>
      <c r="AO34" s="64">
        <f t="shared" si="8"/>
        <v>0</v>
      </c>
      <c r="AP34" s="64">
        <f t="shared" si="9"/>
        <v>0</v>
      </c>
      <c r="AQ34" s="64">
        <f t="shared" si="10"/>
        <v>0</v>
      </c>
      <c r="AR34" s="64">
        <f t="shared" si="11"/>
        <v>0</v>
      </c>
      <c r="AS34" s="64">
        <f t="shared" si="12"/>
        <v>0</v>
      </c>
    </row>
    <row r="35" spans="1:45" s="27" customFormat="1" ht="13.8" x14ac:dyDescent="0.3">
      <c r="A35" s="49">
        <f t="shared" si="0"/>
        <v>26</v>
      </c>
      <c r="B35" s="80" t="s">
        <v>121</v>
      </c>
      <c r="C35" s="39" t="s">
        <v>58</v>
      </c>
      <c r="D35" s="39" t="s">
        <v>82</v>
      </c>
      <c r="E35" s="43" t="s">
        <v>88</v>
      </c>
      <c r="F35" s="51">
        <f t="shared" si="1"/>
        <v>70.5</v>
      </c>
      <c r="G35" s="88">
        <f t="shared" si="2"/>
        <v>11.75</v>
      </c>
      <c r="H35" s="86">
        <v>198</v>
      </c>
      <c r="I35" s="45">
        <f t="shared" si="13"/>
        <v>38</v>
      </c>
      <c r="J35" s="50">
        <v>38</v>
      </c>
      <c r="K35" s="72">
        <v>103</v>
      </c>
      <c r="L35" s="73">
        <v>41</v>
      </c>
      <c r="M35" s="73">
        <v>32.5</v>
      </c>
      <c r="N35" s="72"/>
      <c r="O35" s="74"/>
      <c r="P35" s="53"/>
      <c r="Q35" s="72"/>
      <c r="R35" s="74"/>
      <c r="S35" s="53"/>
      <c r="T35" s="72"/>
      <c r="U35" s="73"/>
      <c r="V35" s="73"/>
      <c r="W35" s="72"/>
      <c r="X35" s="73"/>
      <c r="Y35" s="73"/>
      <c r="Z35" s="72"/>
      <c r="AA35" s="73"/>
      <c r="AB35" s="53"/>
      <c r="AC35" s="72"/>
      <c r="AD35" s="73"/>
      <c r="AE35" s="75"/>
      <c r="AF35" s="52"/>
      <c r="AG35" s="52"/>
      <c r="AH35" s="50"/>
      <c r="AI35" s="55"/>
      <c r="AJ35" s="32"/>
      <c r="AK35" s="64">
        <f t="shared" si="4"/>
        <v>2</v>
      </c>
      <c r="AL35" s="64">
        <f t="shared" si="5"/>
        <v>38</v>
      </c>
      <c r="AM35" s="64">
        <f t="shared" si="6"/>
        <v>32.5</v>
      </c>
      <c r="AN35" s="64">
        <f t="shared" si="7"/>
        <v>0</v>
      </c>
      <c r="AO35" s="64">
        <f t="shared" si="8"/>
        <v>0</v>
      </c>
      <c r="AP35" s="64">
        <f t="shared" si="9"/>
        <v>0</v>
      </c>
      <c r="AQ35" s="64">
        <f t="shared" si="10"/>
        <v>0</v>
      </c>
      <c r="AR35" s="64">
        <f t="shared" si="11"/>
        <v>0</v>
      </c>
      <c r="AS35" s="64">
        <f t="shared" si="12"/>
        <v>0</v>
      </c>
    </row>
    <row r="36" spans="1:45" s="27" customFormat="1" ht="13.8" x14ac:dyDescent="0.3">
      <c r="A36" s="49">
        <f t="shared" si="0"/>
        <v>26</v>
      </c>
      <c r="B36" s="80" t="s">
        <v>121</v>
      </c>
      <c r="C36" s="39" t="s">
        <v>60</v>
      </c>
      <c r="D36" s="39" t="s">
        <v>84</v>
      </c>
      <c r="E36" s="43" t="s">
        <v>88</v>
      </c>
      <c r="F36" s="51">
        <f t="shared" si="1"/>
        <v>70.5</v>
      </c>
      <c r="G36" s="88">
        <f t="shared" si="2"/>
        <v>11.75</v>
      </c>
      <c r="H36" s="86">
        <v>199</v>
      </c>
      <c r="I36" s="45">
        <f t="shared" si="13"/>
        <v>40</v>
      </c>
      <c r="J36" s="50">
        <v>37</v>
      </c>
      <c r="K36" s="72">
        <v>102</v>
      </c>
      <c r="L36" s="73">
        <v>39</v>
      </c>
      <c r="M36" s="73">
        <v>33.5</v>
      </c>
      <c r="N36" s="72"/>
      <c r="O36" s="74"/>
      <c r="P36" s="53"/>
      <c r="Q36" s="72"/>
      <c r="R36" s="74"/>
      <c r="S36" s="53"/>
      <c r="T36" s="72"/>
      <c r="U36" s="73"/>
      <c r="V36" s="53"/>
      <c r="W36" s="72"/>
      <c r="X36" s="73"/>
      <c r="Y36" s="73"/>
      <c r="Z36" s="72"/>
      <c r="AA36" s="73"/>
      <c r="AB36" s="53"/>
      <c r="AC36" s="72"/>
      <c r="AD36" s="73"/>
      <c r="AE36" s="75"/>
      <c r="AF36" s="52"/>
      <c r="AG36" s="52"/>
      <c r="AH36" s="50"/>
      <c r="AI36" s="55"/>
      <c r="AJ36" s="32"/>
      <c r="AK36" s="64">
        <f t="shared" si="4"/>
        <v>2</v>
      </c>
      <c r="AL36" s="64">
        <f t="shared" si="5"/>
        <v>37</v>
      </c>
      <c r="AM36" s="64">
        <f t="shared" si="6"/>
        <v>33.5</v>
      </c>
      <c r="AN36" s="64">
        <f t="shared" si="7"/>
        <v>0</v>
      </c>
      <c r="AO36" s="64">
        <f t="shared" si="8"/>
        <v>0</v>
      </c>
      <c r="AP36" s="64">
        <f t="shared" si="9"/>
        <v>0</v>
      </c>
      <c r="AQ36" s="64">
        <f t="shared" si="10"/>
        <v>0</v>
      </c>
      <c r="AR36" s="64">
        <f t="shared" si="11"/>
        <v>0</v>
      </c>
      <c r="AS36" s="64">
        <f t="shared" si="12"/>
        <v>0</v>
      </c>
    </row>
    <row r="37" spans="1:45" s="27" customFormat="1" ht="13.8" x14ac:dyDescent="0.3">
      <c r="A37" s="49">
        <f t="shared" si="0"/>
        <v>28</v>
      </c>
      <c r="B37" s="80" t="s">
        <v>121</v>
      </c>
      <c r="C37" s="39" t="s">
        <v>64</v>
      </c>
      <c r="D37" s="39" t="s">
        <v>84</v>
      </c>
      <c r="E37" s="43" t="s">
        <v>88</v>
      </c>
      <c r="F37" s="51">
        <f t="shared" si="1"/>
        <v>70</v>
      </c>
      <c r="G37" s="88">
        <f t="shared" si="2"/>
        <v>11.666666666666666</v>
      </c>
      <c r="H37" s="86">
        <v>202</v>
      </c>
      <c r="I37" s="45">
        <f t="shared" si="13"/>
        <v>42</v>
      </c>
      <c r="J37" s="50">
        <v>35</v>
      </c>
      <c r="K37" s="72">
        <v>101</v>
      </c>
      <c r="L37" s="73">
        <v>36</v>
      </c>
      <c r="M37" s="73">
        <v>35</v>
      </c>
      <c r="N37" s="72"/>
      <c r="O37" s="73"/>
      <c r="P37" s="53"/>
      <c r="Q37" s="72"/>
      <c r="R37" s="74"/>
      <c r="S37" s="53"/>
      <c r="T37" s="72"/>
      <c r="U37" s="73"/>
      <c r="V37" s="73"/>
      <c r="W37" s="72"/>
      <c r="X37" s="73"/>
      <c r="Y37" s="53"/>
      <c r="Z37" s="72"/>
      <c r="AA37" s="73"/>
      <c r="AB37" s="53"/>
      <c r="AC37" s="72"/>
      <c r="AD37" s="73"/>
      <c r="AE37" s="54"/>
      <c r="AF37" s="52"/>
      <c r="AG37" s="52"/>
      <c r="AH37" s="50"/>
      <c r="AI37" s="54"/>
      <c r="AJ37" s="32"/>
      <c r="AK37" s="64">
        <f t="shared" si="4"/>
        <v>2</v>
      </c>
      <c r="AL37" s="64">
        <f t="shared" si="5"/>
        <v>35</v>
      </c>
      <c r="AM37" s="64">
        <f t="shared" si="6"/>
        <v>35</v>
      </c>
      <c r="AN37" s="64">
        <f t="shared" si="7"/>
        <v>0</v>
      </c>
      <c r="AO37" s="64">
        <f t="shared" si="8"/>
        <v>0</v>
      </c>
      <c r="AP37" s="64">
        <f t="shared" si="9"/>
        <v>0</v>
      </c>
      <c r="AQ37" s="64">
        <f t="shared" si="10"/>
        <v>0</v>
      </c>
      <c r="AR37" s="64">
        <f t="shared" si="11"/>
        <v>0</v>
      </c>
      <c r="AS37" s="64">
        <f t="shared" si="12"/>
        <v>0</v>
      </c>
    </row>
    <row r="38" spans="1:45" s="27" customFormat="1" ht="13.8" x14ac:dyDescent="0.3">
      <c r="A38" s="49">
        <f t="shared" si="0"/>
        <v>29</v>
      </c>
      <c r="B38" s="80" t="s">
        <v>121</v>
      </c>
      <c r="C38" s="39" t="s">
        <v>34</v>
      </c>
      <c r="D38" s="39" t="s">
        <v>82</v>
      </c>
      <c r="E38" s="43" t="s">
        <v>88</v>
      </c>
      <c r="F38" s="51">
        <f t="shared" si="1"/>
        <v>68.2</v>
      </c>
      <c r="G38" s="88">
        <f t="shared" si="2"/>
        <v>11.366666666666667</v>
      </c>
      <c r="H38" s="86">
        <v>174</v>
      </c>
      <c r="I38" s="45">
        <f t="shared" si="13"/>
        <v>13</v>
      </c>
      <c r="J38" s="50">
        <v>68.2</v>
      </c>
      <c r="K38" s="72"/>
      <c r="L38" s="73"/>
      <c r="M38" s="73"/>
      <c r="N38" s="72"/>
      <c r="O38" s="73"/>
      <c r="P38" s="73"/>
      <c r="Q38" s="72"/>
      <c r="R38" s="74"/>
      <c r="S38" s="53"/>
      <c r="T38" s="72"/>
      <c r="U38" s="73"/>
      <c r="V38" s="53"/>
      <c r="W38" s="72"/>
      <c r="X38" s="73"/>
      <c r="Y38" s="73"/>
      <c r="Z38" s="72"/>
      <c r="AA38" s="73"/>
      <c r="AB38" s="53"/>
      <c r="AC38" s="72"/>
      <c r="AD38" s="73"/>
      <c r="AE38" s="54"/>
      <c r="AF38" s="52"/>
      <c r="AG38" s="52"/>
      <c r="AH38" s="50"/>
      <c r="AI38" s="54"/>
      <c r="AJ38" s="32"/>
      <c r="AK38" s="64">
        <f t="shared" si="4"/>
        <v>1</v>
      </c>
      <c r="AL38" s="64">
        <f t="shared" si="5"/>
        <v>68.2</v>
      </c>
      <c r="AM38" s="64">
        <f t="shared" si="6"/>
        <v>0</v>
      </c>
      <c r="AN38" s="64">
        <f t="shared" si="7"/>
        <v>0</v>
      </c>
      <c r="AO38" s="64">
        <f t="shared" si="8"/>
        <v>0</v>
      </c>
      <c r="AP38" s="64">
        <f t="shared" si="9"/>
        <v>0</v>
      </c>
      <c r="AQ38" s="64">
        <f t="shared" si="10"/>
        <v>0</v>
      </c>
      <c r="AR38" s="64">
        <f t="shared" si="11"/>
        <v>0</v>
      </c>
      <c r="AS38" s="64">
        <f t="shared" si="12"/>
        <v>0</v>
      </c>
    </row>
    <row r="39" spans="1:45" s="27" customFormat="1" ht="13.8" x14ac:dyDescent="0.3">
      <c r="A39" s="49">
        <f t="shared" si="0"/>
        <v>30</v>
      </c>
      <c r="B39" s="80" t="s">
        <v>121</v>
      </c>
      <c r="C39" s="39" t="s">
        <v>74</v>
      </c>
      <c r="D39" s="39" t="s">
        <v>82</v>
      </c>
      <c r="E39" s="43" t="s">
        <v>88</v>
      </c>
      <c r="F39" s="51">
        <f t="shared" si="1"/>
        <v>66.5</v>
      </c>
      <c r="G39" s="88">
        <f t="shared" si="2"/>
        <v>11.083333333333334</v>
      </c>
      <c r="H39" s="86">
        <v>210</v>
      </c>
      <c r="I39" s="45">
        <f t="shared" si="13"/>
        <v>54</v>
      </c>
      <c r="J39" s="50">
        <v>30</v>
      </c>
      <c r="K39" s="72">
        <v>99</v>
      </c>
      <c r="L39" s="73">
        <v>33</v>
      </c>
      <c r="M39" s="73">
        <v>36.5</v>
      </c>
      <c r="N39" s="72"/>
      <c r="O39" s="74"/>
      <c r="P39" s="53"/>
      <c r="Q39" s="72"/>
      <c r="R39" s="74"/>
      <c r="S39" s="53"/>
      <c r="T39" s="72"/>
      <c r="U39" s="73"/>
      <c r="V39" s="73"/>
      <c r="W39" s="72"/>
      <c r="X39" s="73"/>
      <c r="Y39" s="73"/>
      <c r="Z39" s="72"/>
      <c r="AA39" s="73"/>
      <c r="AB39" s="73"/>
      <c r="AC39" s="72"/>
      <c r="AD39" s="73"/>
      <c r="AE39" s="54"/>
      <c r="AF39" s="52"/>
      <c r="AG39" s="52"/>
      <c r="AH39" s="50"/>
      <c r="AI39" s="54"/>
      <c r="AJ39" s="32"/>
      <c r="AK39" s="64">
        <f t="shared" si="4"/>
        <v>2</v>
      </c>
      <c r="AL39" s="64">
        <f t="shared" si="5"/>
        <v>30</v>
      </c>
      <c r="AM39" s="64">
        <f t="shared" si="6"/>
        <v>36.5</v>
      </c>
      <c r="AN39" s="64">
        <f t="shared" si="7"/>
        <v>0</v>
      </c>
      <c r="AO39" s="64">
        <f t="shared" si="8"/>
        <v>0</v>
      </c>
      <c r="AP39" s="64">
        <f t="shared" si="9"/>
        <v>0</v>
      </c>
      <c r="AQ39" s="64">
        <f t="shared" si="10"/>
        <v>0</v>
      </c>
      <c r="AR39" s="64">
        <f t="shared" si="11"/>
        <v>0</v>
      </c>
      <c r="AS39" s="64">
        <f t="shared" si="12"/>
        <v>0</v>
      </c>
    </row>
    <row r="40" spans="1:45" s="27" customFormat="1" ht="13.8" x14ac:dyDescent="0.3">
      <c r="A40" s="49">
        <f t="shared" si="0"/>
        <v>31</v>
      </c>
      <c r="B40" s="80" t="s">
        <v>121</v>
      </c>
      <c r="C40" s="39" t="s">
        <v>75</v>
      </c>
      <c r="D40" s="39" t="s">
        <v>82</v>
      </c>
      <c r="E40" s="43" t="s">
        <v>88</v>
      </c>
      <c r="F40" s="51">
        <f t="shared" si="1"/>
        <v>66</v>
      </c>
      <c r="G40" s="88">
        <f t="shared" si="2"/>
        <v>11</v>
      </c>
      <c r="H40" s="86">
        <v>213</v>
      </c>
      <c r="I40" s="45">
        <f t="shared" si="13"/>
        <v>55</v>
      </c>
      <c r="J40" s="50">
        <v>29.5</v>
      </c>
      <c r="K40" s="72">
        <v>99</v>
      </c>
      <c r="L40" s="73">
        <v>33</v>
      </c>
      <c r="M40" s="73">
        <v>36.5</v>
      </c>
      <c r="N40" s="72"/>
      <c r="O40" s="73"/>
      <c r="P40" s="53"/>
      <c r="Q40" s="72"/>
      <c r="R40" s="74"/>
      <c r="S40" s="53"/>
      <c r="T40" s="72"/>
      <c r="U40" s="73"/>
      <c r="V40" s="73"/>
      <c r="W40" s="72"/>
      <c r="X40" s="73"/>
      <c r="Y40" s="73"/>
      <c r="Z40" s="72"/>
      <c r="AA40" s="73"/>
      <c r="AB40" s="73"/>
      <c r="AC40" s="72"/>
      <c r="AD40" s="73"/>
      <c r="AE40" s="75"/>
      <c r="AF40" s="52"/>
      <c r="AG40" s="52"/>
      <c r="AH40" s="50"/>
      <c r="AI40" s="55"/>
      <c r="AJ40" s="32"/>
      <c r="AK40" s="64">
        <f t="shared" si="4"/>
        <v>2</v>
      </c>
      <c r="AL40" s="64">
        <f t="shared" si="5"/>
        <v>29.5</v>
      </c>
      <c r="AM40" s="64">
        <f t="shared" si="6"/>
        <v>36.5</v>
      </c>
      <c r="AN40" s="64">
        <f t="shared" si="7"/>
        <v>0</v>
      </c>
      <c r="AO40" s="64">
        <f t="shared" si="8"/>
        <v>0</v>
      </c>
      <c r="AP40" s="64">
        <f t="shared" si="9"/>
        <v>0</v>
      </c>
      <c r="AQ40" s="64">
        <f t="shared" si="10"/>
        <v>0</v>
      </c>
      <c r="AR40" s="64">
        <f t="shared" si="11"/>
        <v>0</v>
      </c>
      <c r="AS40" s="64">
        <f t="shared" si="12"/>
        <v>0</v>
      </c>
    </row>
    <row r="41" spans="1:45" s="27" customFormat="1" ht="13.8" x14ac:dyDescent="0.3">
      <c r="A41" s="49">
        <f t="shared" si="0"/>
        <v>32</v>
      </c>
      <c r="B41" s="80" t="s">
        <v>121</v>
      </c>
      <c r="C41" s="39" t="s">
        <v>35</v>
      </c>
      <c r="D41" s="39" t="s">
        <v>81</v>
      </c>
      <c r="E41" s="43" t="s">
        <v>88</v>
      </c>
      <c r="F41" s="51">
        <f t="shared" si="1"/>
        <v>64.900000000000006</v>
      </c>
      <c r="G41" s="88">
        <f t="shared" si="2"/>
        <v>10.816666666666668</v>
      </c>
      <c r="H41" s="86">
        <v>174</v>
      </c>
      <c r="I41" s="45">
        <f t="shared" si="13"/>
        <v>13</v>
      </c>
      <c r="J41" s="50">
        <v>64.900000000000006</v>
      </c>
      <c r="K41" s="72"/>
      <c r="L41" s="73"/>
      <c r="M41" s="73"/>
      <c r="N41" s="72"/>
      <c r="O41" s="73"/>
      <c r="P41" s="73"/>
      <c r="Q41" s="72"/>
      <c r="R41" s="74"/>
      <c r="S41" s="53"/>
      <c r="T41" s="72"/>
      <c r="U41" s="73"/>
      <c r="V41" s="73"/>
      <c r="W41" s="72"/>
      <c r="X41" s="73"/>
      <c r="Y41" s="53"/>
      <c r="Z41" s="72"/>
      <c r="AA41" s="73"/>
      <c r="AB41" s="53"/>
      <c r="AC41" s="72"/>
      <c r="AD41" s="73"/>
      <c r="AE41" s="54"/>
      <c r="AF41" s="52"/>
      <c r="AG41" s="52"/>
      <c r="AH41" s="50"/>
      <c r="AI41" s="54"/>
      <c r="AJ41" s="32"/>
      <c r="AK41" s="64">
        <f t="shared" si="4"/>
        <v>1</v>
      </c>
      <c r="AL41" s="64">
        <f t="shared" si="5"/>
        <v>64.900000000000006</v>
      </c>
      <c r="AM41" s="64">
        <f t="shared" si="6"/>
        <v>0</v>
      </c>
      <c r="AN41" s="64">
        <f t="shared" si="7"/>
        <v>0</v>
      </c>
      <c r="AO41" s="64">
        <f t="shared" si="8"/>
        <v>0</v>
      </c>
      <c r="AP41" s="64">
        <f t="shared" si="9"/>
        <v>0</v>
      </c>
      <c r="AQ41" s="64">
        <f t="shared" si="10"/>
        <v>0</v>
      </c>
      <c r="AR41" s="64">
        <f t="shared" si="11"/>
        <v>0</v>
      </c>
      <c r="AS41" s="64">
        <f t="shared" si="12"/>
        <v>0</v>
      </c>
    </row>
    <row r="42" spans="1:45" s="27" customFormat="1" ht="13.8" x14ac:dyDescent="0.3">
      <c r="A42" s="49">
        <f t="shared" ref="A42:A73" si="14">RANK(G42,G$10:G$96)</f>
        <v>33</v>
      </c>
      <c r="B42" s="80" t="s">
        <v>121</v>
      </c>
      <c r="C42" s="39" t="s">
        <v>128</v>
      </c>
      <c r="D42" s="39" t="s">
        <v>84</v>
      </c>
      <c r="E42" s="43" t="s">
        <v>88</v>
      </c>
      <c r="F42" s="51">
        <f t="shared" ref="F42:F73" si="15">LARGE(AL42:AS42,1)+LARGE(AL42:AS42,2)+LARGE(AL42:AS42,3)+LARGE(AL42:AS42,4)+LARGE(AL42:AS42,5)+LARGE(AL42:AS42,6)</f>
        <v>60</v>
      </c>
      <c r="G42" s="88">
        <f t="shared" ref="G42:G73" si="16">F42/G$9</f>
        <v>10</v>
      </c>
      <c r="H42" s="86"/>
      <c r="I42" s="45"/>
      <c r="J42" s="50"/>
      <c r="K42" s="72">
        <v>88</v>
      </c>
      <c r="L42" s="73">
        <v>13</v>
      </c>
      <c r="M42" s="73">
        <v>60</v>
      </c>
      <c r="N42" s="72"/>
      <c r="O42" s="73"/>
      <c r="P42" s="73"/>
      <c r="Q42" s="72"/>
      <c r="R42" s="74"/>
      <c r="S42" s="53"/>
      <c r="T42" s="72"/>
      <c r="U42" s="73"/>
      <c r="V42" s="53"/>
      <c r="W42" s="72"/>
      <c r="X42" s="73"/>
      <c r="Y42" s="73"/>
      <c r="Z42" s="72"/>
      <c r="AA42" s="73"/>
      <c r="AB42" s="53"/>
      <c r="AC42" s="72"/>
      <c r="AD42" s="73"/>
      <c r="AE42" s="54"/>
      <c r="AF42" s="52"/>
      <c r="AG42" s="52"/>
      <c r="AH42" s="50"/>
      <c r="AI42" s="54"/>
      <c r="AJ42" s="32"/>
      <c r="AK42" s="64">
        <f t="shared" ref="AK42:AK73" si="17">COUNTIF(AL42:AS42,"&lt;&gt;0")</f>
        <v>1</v>
      </c>
      <c r="AL42" s="64">
        <f t="shared" ref="AL42:AL73" si="18">IF(J42=0,0,J42)</f>
        <v>0</v>
      </c>
      <c r="AM42" s="64">
        <f t="shared" ref="AM42:AM73" si="19">IF(M42=0,0,M42)</f>
        <v>60</v>
      </c>
      <c r="AN42" s="64">
        <f t="shared" ref="AN42:AN73" si="20">IF(P42=0,0,P42)</f>
        <v>0</v>
      </c>
      <c r="AO42" s="64">
        <f t="shared" ref="AO42:AO73" si="21">IF(S42=0,0,S42)</f>
        <v>0</v>
      </c>
      <c r="AP42" s="64">
        <f t="shared" ref="AP42:AP73" si="22">IF(V42=0,0,V42)</f>
        <v>0</v>
      </c>
      <c r="AQ42" s="64">
        <f t="shared" ref="AQ42:AQ73" si="23">IF(Y42=0,0,Y42)</f>
        <v>0</v>
      </c>
      <c r="AR42" s="64">
        <f t="shared" ref="AR42:AR73" si="24">IF(AB42=0,0,AB42)</f>
        <v>0</v>
      </c>
      <c r="AS42" s="64">
        <f t="shared" ref="AS42:AS73" si="25">IF(AE42=0,0,AE42)</f>
        <v>0</v>
      </c>
    </row>
    <row r="43" spans="1:45" s="27" customFormat="1" ht="13.8" x14ac:dyDescent="0.3">
      <c r="A43" s="49">
        <f t="shared" si="14"/>
        <v>34</v>
      </c>
      <c r="B43" s="80" t="s">
        <v>121</v>
      </c>
      <c r="C43" s="39" t="s">
        <v>79</v>
      </c>
      <c r="D43" s="39" t="s">
        <v>84</v>
      </c>
      <c r="E43" s="43" t="s">
        <v>88</v>
      </c>
      <c r="F43" s="51">
        <f t="shared" si="15"/>
        <v>59.5</v>
      </c>
      <c r="G43" s="88">
        <f t="shared" si="16"/>
        <v>9.9166666666666661</v>
      </c>
      <c r="H43" s="86">
        <v>216</v>
      </c>
      <c r="I43" s="45">
        <f>RANK(H43,H$10:H$223,1)</f>
        <v>58</v>
      </c>
      <c r="J43" s="50">
        <v>27.5</v>
      </c>
      <c r="K43" s="72">
        <v>104</v>
      </c>
      <c r="L43" s="73">
        <v>42</v>
      </c>
      <c r="M43" s="73">
        <v>32</v>
      </c>
      <c r="N43" s="72"/>
      <c r="O43" s="73"/>
      <c r="P43" s="73"/>
      <c r="Q43" s="72"/>
      <c r="R43" s="73"/>
      <c r="S43" s="73"/>
      <c r="T43" s="72"/>
      <c r="U43" s="73"/>
      <c r="V43" s="53"/>
      <c r="W43" s="72"/>
      <c r="X43" s="73"/>
      <c r="Y43" s="53"/>
      <c r="Z43" s="72"/>
      <c r="AA43" s="73"/>
      <c r="AB43" s="73"/>
      <c r="AC43" s="72"/>
      <c r="AD43" s="73"/>
      <c r="AE43" s="75"/>
      <c r="AF43" s="52"/>
      <c r="AG43" s="52"/>
      <c r="AH43" s="50"/>
      <c r="AI43" s="55"/>
      <c r="AJ43" s="32"/>
      <c r="AK43" s="64">
        <f t="shared" si="17"/>
        <v>2</v>
      </c>
      <c r="AL43" s="64">
        <f t="shared" si="18"/>
        <v>27.5</v>
      </c>
      <c r="AM43" s="64">
        <f t="shared" si="19"/>
        <v>32</v>
      </c>
      <c r="AN43" s="64">
        <f t="shared" si="20"/>
        <v>0</v>
      </c>
      <c r="AO43" s="64">
        <f t="shared" si="21"/>
        <v>0</v>
      </c>
      <c r="AP43" s="64">
        <f t="shared" si="22"/>
        <v>0</v>
      </c>
      <c r="AQ43" s="64">
        <f t="shared" si="23"/>
        <v>0</v>
      </c>
      <c r="AR43" s="64">
        <f t="shared" si="24"/>
        <v>0</v>
      </c>
      <c r="AS43" s="64">
        <f t="shared" si="25"/>
        <v>0</v>
      </c>
    </row>
    <row r="44" spans="1:45" s="27" customFormat="1" ht="13.8" x14ac:dyDescent="0.3">
      <c r="A44" s="49">
        <f t="shared" si="14"/>
        <v>35</v>
      </c>
      <c r="B44" s="80" t="s">
        <v>121</v>
      </c>
      <c r="C44" s="39" t="s">
        <v>129</v>
      </c>
      <c r="D44" s="39" t="s">
        <v>82</v>
      </c>
      <c r="E44" s="43" t="s">
        <v>88</v>
      </c>
      <c r="F44" s="51">
        <f t="shared" si="15"/>
        <v>58</v>
      </c>
      <c r="G44" s="88">
        <f t="shared" si="16"/>
        <v>9.6666666666666661</v>
      </c>
      <c r="H44" s="86"/>
      <c r="I44" s="45"/>
      <c r="J44" s="50"/>
      <c r="K44" s="72">
        <v>89</v>
      </c>
      <c r="L44" s="73">
        <v>14</v>
      </c>
      <c r="M44" s="73">
        <v>58</v>
      </c>
      <c r="N44" s="72"/>
      <c r="O44" s="73"/>
      <c r="P44" s="73"/>
      <c r="Q44" s="72"/>
      <c r="R44" s="74"/>
      <c r="S44" s="53"/>
      <c r="T44" s="72"/>
      <c r="U44" s="73"/>
      <c r="V44" s="53"/>
      <c r="W44" s="72"/>
      <c r="X44" s="73"/>
      <c r="Y44" s="73"/>
      <c r="Z44" s="72"/>
      <c r="AA44" s="73"/>
      <c r="AB44" s="53"/>
      <c r="AC44" s="72"/>
      <c r="AD44" s="73"/>
      <c r="AE44" s="54"/>
      <c r="AF44" s="52"/>
      <c r="AG44" s="52"/>
      <c r="AH44" s="50"/>
      <c r="AI44" s="54"/>
      <c r="AJ44" s="32"/>
      <c r="AK44" s="64">
        <f t="shared" si="17"/>
        <v>1</v>
      </c>
      <c r="AL44" s="64">
        <f t="shared" si="18"/>
        <v>0</v>
      </c>
      <c r="AM44" s="64">
        <f t="shared" si="19"/>
        <v>58</v>
      </c>
      <c r="AN44" s="64">
        <f t="shared" si="20"/>
        <v>0</v>
      </c>
      <c r="AO44" s="64">
        <f t="shared" si="21"/>
        <v>0</v>
      </c>
      <c r="AP44" s="64">
        <f t="shared" si="22"/>
        <v>0</v>
      </c>
      <c r="AQ44" s="64">
        <f t="shared" si="23"/>
        <v>0</v>
      </c>
      <c r="AR44" s="64">
        <f t="shared" si="24"/>
        <v>0</v>
      </c>
      <c r="AS44" s="64">
        <f t="shared" si="25"/>
        <v>0</v>
      </c>
    </row>
    <row r="45" spans="1:45" s="27" customFormat="1" ht="13.8" x14ac:dyDescent="0.3">
      <c r="A45" s="49">
        <f t="shared" si="14"/>
        <v>36</v>
      </c>
      <c r="B45" s="80" t="s">
        <v>121</v>
      </c>
      <c r="C45" s="39" t="s">
        <v>39</v>
      </c>
      <c r="D45" s="39" t="s">
        <v>86</v>
      </c>
      <c r="E45" s="43" t="s">
        <v>89</v>
      </c>
      <c r="F45" s="51">
        <f t="shared" si="15"/>
        <v>57.2</v>
      </c>
      <c r="G45" s="88">
        <f t="shared" si="16"/>
        <v>9.5333333333333332</v>
      </c>
      <c r="H45" s="86">
        <v>178</v>
      </c>
      <c r="I45" s="45">
        <f>RANK(H45,H$10:H$223,1)</f>
        <v>19</v>
      </c>
      <c r="J45" s="50">
        <v>57.2</v>
      </c>
      <c r="K45" s="72"/>
      <c r="L45" s="73"/>
      <c r="M45" s="73"/>
      <c r="N45" s="72"/>
      <c r="O45" s="74"/>
      <c r="P45" s="53"/>
      <c r="Q45" s="72"/>
      <c r="R45" s="74"/>
      <c r="S45" s="53"/>
      <c r="T45" s="72"/>
      <c r="U45" s="73"/>
      <c r="V45" s="53"/>
      <c r="W45" s="72"/>
      <c r="X45" s="73"/>
      <c r="Y45" s="73"/>
      <c r="Z45" s="72"/>
      <c r="AA45" s="73"/>
      <c r="AB45" s="53"/>
      <c r="AC45" s="72"/>
      <c r="AD45" s="73"/>
      <c r="AE45" s="75"/>
      <c r="AF45" s="52"/>
      <c r="AG45" s="52"/>
      <c r="AH45" s="50"/>
      <c r="AI45" s="55"/>
      <c r="AJ45" s="32"/>
      <c r="AK45" s="64">
        <f t="shared" si="17"/>
        <v>1</v>
      </c>
      <c r="AL45" s="64">
        <f t="shared" si="18"/>
        <v>57.2</v>
      </c>
      <c r="AM45" s="64">
        <f t="shared" si="19"/>
        <v>0</v>
      </c>
      <c r="AN45" s="64">
        <f t="shared" si="20"/>
        <v>0</v>
      </c>
      <c r="AO45" s="64">
        <f t="shared" si="21"/>
        <v>0</v>
      </c>
      <c r="AP45" s="64">
        <f t="shared" si="22"/>
        <v>0</v>
      </c>
      <c r="AQ45" s="64">
        <f t="shared" si="23"/>
        <v>0</v>
      </c>
      <c r="AR45" s="64">
        <f t="shared" si="24"/>
        <v>0</v>
      </c>
      <c r="AS45" s="64">
        <f t="shared" si="25"/>
        <v>0</v>
      </c>
    </row>
    <row r="46" spans="1:45" s="27" customFormat="1" ht="13.8" x14ac:dyDescent="0.3">
      <c r="A46" s="49">
        <f t="shared" si="14"/>
        <v>37</v>
      </c>
      <c r="B46" s="80" t="s">
        <v>121</v>
      </c>
      <c r="C46" s="39" t="s">
        <v>130</v>
      </c>
      <c r="D46" s="39" t="s">
        <v>131</v>
      </c>
      <c r="E46" s="43" t="s">
        <v>152</v>
      </c>
      <c r="F46" s="51">
        <f t="shared" si="15"/>
        <v>56</v>
      </c>
      <c r="G46" s="88">
        <f t="shared" si="16"/>
        <v>9.3333333333333339</v>
      </c>
      <c r="H46" s="86"/>
      <c r="I46" s="45"/>
      <c r="J46" s="50"/>
      <c r="K46" s="72">
        <v>90</v>
      </c>
      <c r="L46" s="73">
        <v>15</v>
      </c>
      <c r="M46" s="73">
        <v>56</v>
      </c>
      <c r="N46" s="72"/>
      <c r="O46" s="73"/>
      <c r="P46" s="73"/>
      <c r="Q46" s="72"/>
      <c r="R46" s="74"/>
      <c r="S46" s="53"/>
      <c r="T46" s="72"/>
      <c r="U46" s="73"/>
      <c r="V46" s="53"/>
      <c r="W46" s="72"/>
      <c r="X46" s="73"/>
      <c r="Y46" s="73"/>
      <c r="Z46" s="72"/>
      <c r="AA46" s="73"/>
      <c r="AB46" s="53"/>
      <c r="AC46" s="72"/>
      <c r="AD46" s="73"/>
      <c r="AE46" s="54"/>
      <c r="AF46" s="52"/>
      <c r="AG46" s="52"/>
      <c r="AH46" s="50"/>
      <c r="AI46" s="54"/>
      <c r="AJ46" s="32"/>
      <c r="AK46" s="64">
        <f t="shared" si="17"/>
        <v>1</v>
      </c>
      <c r="AL46" s="64">
        <f t="shared" si="18"/>
        <v>0</v>
      </c>
      <c r="AM46" s="64">
        <f t="shared" si="19"/>
        <v>56</v>
      </c>
      <c r="AN46" s="64">
        <f t="shared" si="20"/>
        <v>0</v>
      </c>
      <c r="AO46" s="64">
        <f t="shared" si="21"/>
        <v>0</v>
      </c>
      <c r="AP46" s="64">
        <f t="shared" si="22"/>
        <v>0</v>
      </c>
      <c r="AQ46" s="64">
        <f t="shared" si="23"/>
        <v>0</v>
      </c>
      <c r="AR46" s="64">
        <f t="shared" si="24"/>
        <v>0</v>
      </c>
      <c r="AS46" s="64">
        <f t="shared" si="25"/>
        <v>0</v>
      </c>
    </row>
    <row r="47" spans="1:45" s="27" customFormat="1" ht="13.8" x14ac:dyDescent="0.3">
      <c r="A47" s="49">
        <f t="shared" si="14"/>
        <v>38</v>
      </c>
      <c r="B47" s="80" t="s">
        <v>121</v>
      </c>
      <c r="C47" s="39" t="s">
        <v>41</v>
      </c>
      <c r="D47" s="39" t="s">
        <v>82</v>
      </c>
      <c r="E47" s="43" t="s">
        <v>88</v>
      </c>
      <c r="F47" s="51">
        <f t="shared" si="15"/>
        <v>54.5</v>
      </c>
      <c r="G47" s="88">
        <f t="shared" si="16"/>
        <v>9.0833333333333339</v>
      </c>
      <c r="H47" s="86">
        <v>182</v>
      </c>
      <c r="I47" s="45">
        <f t="shared" ref="I47:I52" si="26">RANK(H47,H$10:H$223,1)</f>
        <v>20</v>
      </c>
      <c r="J47" s="50">
        <v>54.5</v>
      </c>
      <c r="K47" s="72"/>
      <c r="L47" s="73"/>
      <c r="M47" s="73"/>
      <c r="N47" s="72"/>
      <c r="O47" s="73"/>
      <c r="P47" s="73"/>
      <c r="Q47" s="72"/>
      <c r="R47" s="74"/>
      <c r="S47" s="53"/>
      <c r="T47" s="72"/>
      <c r="U47" s="73"/>
      <c r="V47" s="73"/>
      <c r="W47" s="72"/>
      <c r="X47" s="73"/>
      <c r="Y47" s="73"/>
      <c r="Z47" s="72"/>
      <c r="AA47" s="73"/>
      <c r="AB47" s="73"/>
      <c r="AC47" s="72"/>
      <c r="AD47" s="73"/>
      <c r="AE47" s="54"/>
      <c r="AF47" s="52"/>
      <c r="AG47" s="52"/>
      <c r="AH47" s="50"/>
      <c r="AI47" s="54"/>
      <c r="AJ47" s="32"/>
      <c r="AK47" s="64">
        <f t="shared" si="17"/>
        <v>1</v>
      </c>
      <c r="AL47" s="64">
        <f t="shared" si="18"/>
        <v>54.5</v>
      </c>
      <c r="AM47" s="64">
        <f t="shared" si="19"/>
        <v>0</v>
      </c>
      <c r="AN47" s="64">
        <f t="shared" si="20"/>
        <v>0</v>
      </c>
      <c r="AO47" s="64">
        <f t="shared" si="21"/>
        <v>0</v>
      </c>
      <c r="AP47" s="64">
        <f t="shared" si="22"/>
        <v>0</v>
      </c>
      <c r="AQ47" s="64">
        <f t="shared" si="23"/>
        <v>0</v>
      </c>
      <c r="AR47" s="64">
        <f t="shared" si="24"/>
        <v>0</v>
      </c>
      <c r="AS47" s="64">
        <f t="shared" si="25"/>
        <v>0</v>
      </c>
    </row>
    <row r="48" spans="1:45" s="27" customFormat="1" ht="13.8" x14ac:dyDescent="0.3">
      <c r="A48" s="49">
        <f t="shared" si="14"/>
        <v>39</v>
      </c>
      <c r="B48" s="80" t="s">
        <v>121</v>
      </c>
      <c r="C48" s="39" t="s">
        <v>42</v>
      </c>
      <c r="D48" s="39" t="s">
        <v>81</v>
      </c>
      <c r="E48" s="43" t="s">
        <v>88</v>
      </c>
      <c r="F48" s="51">
        <f t="shared" si="15"/>
        <v>54</v>
      </c>
      <c r="G48" s="88">
        <f t="shared" si="16"/>
        <v>9</v>
      </c>
      <c r="H48" s="86">
        <v>182</v>
      </c>
      <c r="I48" s="45">
        <f t="shared" si="26"/>
        <v>20</v>
      </c>
      <c r="J48" s="50">
        <v>54</v>
      </c>
      <c r="K48" s="72"/>
      <c r="L48" s="73"/>
      <c r="M48" s="73"/>
      <c r="N48" s="72"/>
      <c r="O48" s="74"/>
      <c r="P48" s="53"/>
      <c r="Q48" s="72"/>
      <c r="R48" s="74"/>
      <c r="S48" s="53"/>
      <c r="T48" s="72"/>
      <c r="U48" s="73"/>
      <c r="V48" s="73"/>
      <c r="W48" s="72"/>
      <c r="X48" s="73"/>
      <c r="Y48" s="53"/>
      <c r="Z48" s="72"/>
      <c r="AA48" s="73"/>
      <c r="AB48" s="73"/>
      <c r="AC48" s="72"/>
      <c r="AD48" s="73"/>
      <c r="AE48" s="54"/>
      <c r="AF48" s="52"/>
      <c r="AG48" s="52"/>
      <c r="AH48" s="50"/>
      <c r="AI48" s="54"/>
      <c r="AJ48" s="32"/>
      <c r="AK48" s="64">
        <f t="shared" si="17"/>
        <v>1</v>
      </c>
      <c r="AL48" s="64">
        <f t="shared" si="18"/>
        <v>54</v>
      </c>
      <c r="AM48" s="64">
        <f t="shared" si="19"/>
        <v>0</v>
      </c>
      <c r="AN48" s="64">
        <f t="shared" si="20"/>
        <v>0</v>
      </c>
      <c r="AO48" s="64">
        <f t="shared" si="21"/>
        <v>0</v>
      </c>
      <c r="AP48" s="64">
        <f t="shared" si="22"/>
        <v>0</v>
      </c>
      <c r="AQ48" s="64">
        <f t="shared" si="23"/>
        <v>0</v>
      </c>
      <c r="AR48" s="64">
        <f t="shared" si="24"/>
        <v>0</v>
      </c>
      <c r="AS48" s="64">
        <f t="shared" si="25"/>
        <v>0</v>
      </c>
    </row>
    <row r="49" spans="1:45" s="27" customFormat="1" ht="13.8" x14ac:dyDescent="0.3">
      <c r="A49" s="49">
        <f t="shared" si="14"/>
        <v>40</v>
      </c>
      <c r="B49" s="80" t="s">
        <v>121</v>
      </c>
      <c r="C49" s="39" t="s">
        <v>43</v>
      </c>
      <c r="D49" s="39" t="s">
        <v>82</v>
      </c>
      <c r="E49" s="43" t="s">
        <v>88</v>
      </c>
      <c r="F49" s="51">
        <f t="shared" si="15"/>
        <v>53.5</v>
      </c>
      <c r="G49" s="88">
        <f t="shared" si="16"/>
        <v>8.9166666666666661</v>
      </c>
      <c r="H49" s="86">
        <v>183</v>
      </c>
      <c r="I49" s="45">
        <f t="shared" si="26"/>
        <v>23</v>
      </c>
      <c r="J49" s="50">
        <v>53.5</v>
      </c>
      <c r="K49" s="72"/>
      <c r="L49" s="73"/>
      <c r="M49" s="73"/>
      <c r="N49" s="72"/>
      <c r="O49" s="73"/>
      <c r="P49" s="73"/>
      <c r="Q49" s="72"/>
      <c r="R49" s="74"/>
      <c r="S49" s="53"/>
      <c r="T49" s="72"/>
      <c r="U49" s="73"/>
      <c r="V49" s="73"/>
      <c r="W49" s="72"/>
      <c r="X49" s="73"/>
      <c r="Y49" s="73"/>
      <c r="Z49" s="72"/>
      <c r="AA49" s="73"/>
      <c r="AB49" s="73"/>
      <c r="AC49" s="72"/>
      <c r="AD49" s="73"/>
      <c r="AE49" s="75"/>
      <c r="AF49" s="52"/>
      <c r="AG49" s="52"/>
      <c r="AH49" s="50"/>
      <c r="AI49" s="55"/>
      <c r="AJ49" s="32"/>
      <c r="AK49" s="64">
        <f t="shared" si="17"/>
        <v>1</v>
      </c>
      <c r="AL49" s="64">
        <f t="shared" si="18"/>
        <v>53.5</v>
      </c>
      <c r="AM49" s="64">
        <f t="shared" si="19"/>
        <v>0</v>
      </c>
      <c r="AN49" s="64">
        <f t="shared" si="20"/>
        <v>0</v>
      </c>
      <c r="AO49" s="64">
        <f t="shared" si="21"/>
        <v>0</v>
      </c>
      <c r="AP49" s="64">
        <f t="shared" si="22"/>
        <v>0</v>
      </c>
      <c r="AQ49" s="64">
        <f t="shared" si="23"/>
        <v>0</v>
      </c>
      <c r="AR49" s="64">
        <f t="shared" si="24"/>
        <v>0</v>
      </c>
      <c r="AS49" s="64">
        <f t="shared" si="25"/>
        <v>0</v>
      </c>
    </row>
    <row r="50" spans="1:45" s="27" customFormat="1" ht="13.8" x14ac:dyDescent="0.3">
      <c r="A50" s="49">
        <f t="shared" si="14"/>
        <v>41</v>
      </c>
      <c r="B50" s="80" t="s">
        <v>121</v>
      </c>
      <c r="C50" s="39" t="s">
        <v>44</v>
      </c>
      <c r="D50" s="39" t="s">
        <v>83</v>
      </c>
      <c r="E50" s="43" t="s">
        <v>88</v>
      </c>
      <c r="F50" s="51">
        <f t="shared" si="15"/>
        <v>53</v>
      </c>
      <c r="G50" s="88">
        <f t="shared" si="16"/>
        <v>8.8333333333333339</v>
      </c>
      <c r="H50" s="86">
        <v>183</v>
      </c>
      <c r="I50" s="45">
        <f t="shared" si="26"/>
        <v>23</v>
      </c>
      <c r="J50" s="50">
        <v>53</v>
      </c>
      <c r="K50" s="72"/>
      <c r="L50" s="73"/>
      <c r="M50" s="73"/>
      <c r="N50" s="72"/>
      <c r="O50" s="73"/>
      <c r="P50" s="73"/>
      <c r="Q50" s="72"/>
      <c r="R50" s="73"/>
      <c r="S50" s="73"/>
      <c r="T50" s="72"/>
      <c r="U50" s="73"/>
      <c r="V50" s="53"/>
      <c r="W50" s="72"/>
      <c r="X50" s="73"/>
      <c r="Y50" s="73"/>
      <c r="Z50" s="72"/>
      <c r="AA50" s="73"/>
      <c r="AB50" s="73"/>
      <c r="AC50" s="72"/>
      <c r="AD50" s="73"/>
      <c r="AE50" s="75"/>
      <c r="AF50" s="52"/>
      <c r="AG50" s="52"/>
      <c r="AH50" s="50"/>
      <c r="AI50" s="55"/>
      <c r="AJ50" s="32"/>
      <c r="AK50" s="64">
        <f t="shared" si="17"/>
        <v>1</v>
      </c>
      <c r="AL50" s="64">
        <f t="shared" si="18"/>
        <v>53</v>
      </c>
      <c r="AM50" s="64">
        <f t="shared" si="19"/>
        <v>0</v>
      </c>
      <c r="AN50" s="64">
        <f t="shared" si="20"/>
        <v>0</v>
      </c>
      <c r="AO50" s="64">
        <f t="shared" si="21"/>
        <v>0</v>
      </c>
      <c r="AP50" s="64">
        <f t="shared" si="22"/>
        <v>0</v>
      </c>
      <c r="AQ50" s="64">
        <f t="shared" si="23"/>
        <v>0</v>
      </c>
      <c r="AR50" s="64">
        <f t="shared" si="24"/>
        <v>0</v>
      </c>
      <c r="AS50" s="64">
        <f t="shared" si="25"/>
        <v>0</v>
      </c>
    </row>
    <row r="51" spans="1:45" s="27" customFormat="1" ht="13.8" x14ac:dyDescent="0.3">
      <c r="A51" s="49">
        <f t="shared" si="14"/>
        <v>42</v>
      </c>
      <c r="B51" s="80" t="s">
        <v>121</v>
      </c>
      <c r="C51" s="39" t="s">
        <v>45</v>
      </c>
      <c r="D51" s="39" t="s">
        <v>83</v>
      </c>
      <c r="E51" s="43" t="s">
        <v>88</v>
      </c>
      <c r="F51" s="51">
        <f t="shared" si="15"/>
        <v>52.5</v>
      </c>
      <c r="G51" s="88">
        <f t="shared" si="16"/>
        <v>8.75</v>
      </c>
      <c r="H51" s="86">
        <v>184</v>
      </c>
      <c r="I51" s="45">
        <f t="shared" si="26"/>
        <v>25</v>
      </c>
      <c r="J51" s="50">
        <v>52.5</v>
      </c>
      <c r="K51" s="72"/>
      <c r="L51" s="73"/>
      <c r="M51" s="73"/>
      <c r="N51" s="72"/>
      <c r="O51" s="73"/>
      <c r="P51" s="53"/>
      <c r="Q51" s="72"/>
      <c r="R51" s="73"/>
      <c r="S51" s="53"/>
      <c r="T51" s="72"/>
      <c r="U51" s="73"/>
      <c r="V51" s="73"/>
      <c r="W51" s="72"/>
      <c r="X51" s="73"/>
      <c r="Y51" s="53"/>
      <c r="Z51" s="72"/>
      <c r="AA51" s="73"/>
      <c r="AB51" s="73"/>
      <c r="AC51" s="72"/>
      <c r="AD51" s="73"/>
      <c r="AE51" s="54"/>
      <c r="AF51" s="52"/>
      <c r="AG51" s="52"/>
      <c r="AH51" s="50"/>
      <c r="AI51" s="54"/>
      <c r="AJ51" s="32"/>
      <c r="AK51" s="64">
        <f t="shared" si="17"/>
        <v>1</v>
      </c>
      <c r="AL51" s="64">
        <f t="shared" si="18"/>
        <v>52.5</v>
      </c>
      <c r="AM51" s="64">
        <f t="shared" si="19"/>
        <v>0</v>
      </c>
      <c r="AN51" s="64">
        <f t="shared" si="20"/>
        <v>0</v>
      </c>
      <c r="AO51" s="64">
        <f t="shared" si="21"/>
        <v>0</v>
      </c>
      <c r="AP51" s="64">
        <f t="shared" si="22"/>
        <v>0</v>
      </c>
      <c r="AQ51" s="64">
        <f t="shared" si="23"/>
        <v>0</v>
      </c>
      <c r="AR51" s="64">
        <f t="shared" si="24"/>
        <v>0</v>
      </c>
      <c r="AS51" s="64">
        <f t="shared" si="25"/>
        <v>0</v>
      </c>
    </row>
    <row r="52" spans="1:45" s="27" customFormat="1" ht="13.8" x14ac:dyDescent="0.3">
      <c r="A52" s="49">
        <f t="shared" si="14"/>
        <v>43</v>
      </c>
      <c r="B52" s="80" t="s">
        <v>121</v>
      </c>
      <c r="C52" s="39" t="s">
        <v>48</v>
      </c>
      <c r="D52" s="39" t="s">
        <v>83</v>
      </c>
      <c r="E52" s="43" t="s">
        <v>88</v>
      </c>
      <c r="F52" s="51">
        <f t="shared" si="15"/>
        <v>51</v>
      </c>
      <c r="G52" s="88">
        <f t="shared" si="16"/>
        <v>8.5</v>
      </c>
      <c r="H52" s="86">
        <v>185</v>
      </c>
      <c r="I52" s="45">
        <f t="shared" si="26"/>
        <v>28</v>
      </c>
      <c r="J52" s="50">
        <v>51</v>
      </c>
      <c r="K52" s="72"/>
      <c r="L52" s="73"/>
      <c r="M52" s="73"/>
      <c r="N52" s="72"/>
      <c r="O52" s="74"/>
      <c r="P52" s="53"/>
      <c r="Q52" s="72"/>
      <c r="R52" s="74"/>
      <c r="S52" s="53"/>
      <c r="T52" s="72"/>
      <c r="U52" s="73"/>
      <c r="V52" s="53"/>
      <c r="W52" s="72"/>
      <c r="X52" s="73"/>
      <c r="Y52" s="73"/>
      <c r="Z52" s="72"/>
      <c r="AA52" s="73"/>
      <c r="AB52" s="73"/>
      <c r="AC52" s="72"/>
      <c r="AD52" s="73"/>
      <c r="AE52" s="75"/>
      <c r="AF52" s="52"/>
      <c r="AG52" s="52"/>
      <c r="AH52" s="50"/>
      <c r="AI52" s="55"/>
      <c r="AJ52" s="32"/>
      <c r="AK52" s="64">
        <f t="shared" si="17"/>
        <v>1</v>
      </c>
      <c r="AL52" s="64">
        <f t="shared" si="18"/>
        <v>51</v>
      </c>
      <c r="AM52" s="64">
        <f t="shared" si="19"/>
        <v>0</v>
      </c>
      <c r="AN52" s="64">
        <f t="shared" si="20"/>
        <v>0</v>
      </c>
      <c r="AO52" s="64">
        <f t="shared" si="21"/>
        <v>0</v>
      </c>
      <c r="AP52" s="64">
        <f t="shared" si="22"/>
        <v>0</v>
      </c>
      <c r="AQ52" s="64">
        <f t="shared" si="23"/>
        <v>0</v>
      </c>
      <c r="AR52" s="64">
        <f t="shared" si="24"/>
        <v>0</v>
      </c>
      <c r="AS52" s="64">
        <f t="shared" si="25"/>
        <v>0</v>
      </c>
    </row>
    <row r="53" spans="1:45" s="27" customFormat="1" ht="13.8" x14ac:dyDescent="0.3">
      <c r="A53" s="49">
        <f t="shared" si="14"/>
        <v>44</v>
      </c>
      <c r="B53" s="80" t="s">
        <v>121</v>
      </c>
      <c r="C53" s="39" t="s">
        <v>132</v>
      </c>
      <c r="D53" s="39" t="s">
        <v>84</v>
      </c>
      <c r="E53" s="43" t="s">
        <v>88</v>
      </c>
      <c r="F53" s="51">
        <f t="shared" si="15"/>
        <v>49.5</v>
      </c>
      <c r="G53" s="88">
        <f t="shared" si="16"/>
        <v>8.25</v>
      </c>
      <c r="H53" s="86"/>
      <c r="I53" s="45"/>
      <c r="J53" s="50"/>
      <c r="K53" s="72">
        <v>91</v>
      </c>
      <c r="L53" s="73">
        <v>17</v>
      </c>
      <c r="M53" s="73">
        <v>49.5</v>
      </c>
      <c r="N53" s="72"/>
      <c r="O53" s="73"/>
      <c r="P53" s="73"/>
      <c r="Q53" s="72"/>
      <c r="R53" s="74"/>
      <c r="S53" s="53"/>
      <c r="T53" s="72"/>
      <c r="U53" s="73"/>
      <c r="V53" s="53"/>
      <c r="W53" s="72"/>
      <c r="X53" s="73"/>
      <c r="Y53" s="73"/>
      <c r="Z53" s="72"/>
      <c r="AA53" s="73"/>
      <c r="AB53" s="53"/>
      <c r="AC53" s="72"/>
      <c r="AD53" s="73"/>
      <c r="AE53" s="54"/>
      <c r="AF53" s="52"/>
      <c r="AG53" s="52"/>
      <c r="AH53" s="50"/>
      <c r="AI53" s="54"/>
      <c r="AJ53" s="32"/>
      <c r="AK53" s="64">
        <f t="shared" si="17"/>
        <v>1</v>
      </c>
      <c r="AL53" s="64">
        <f t="shared" si="18"/>
        <v>0</v>
      </c>
      <c r="AM53" s="64">
        <f t="shared" si="19"/>
        <v>49.5</v>
      </c>
      <c r="AN53" s="64">
        <f t="shared" si="20"/>
        <v>0</v>
      </c>
      <c r="AO53" s="64">
        <f t="shared" si="21"/>
        <v>0</v>
      </c>
      <c r="AP53" s="64">
        <f t="shared" si="22"/>
        <v>0</v>
      </c>
      <c r="AQ53" s="64">
        <f t="shared" si="23"/>
        <v>0</v>
      </c>
      <c r="AR53" s="64">
        <f t="shared" si="24"/>
        <v>0</v>
      </c>
      <c r="AS53" s="64">
        <f t="shared" si="25"/>
        <v>0</v>
      </c>
    </row>
    <row r="54" spans="1:45" s="27" customFormat="1" ht="13.8" x14ac:dyDescent="0.3">
      <c r="A54" s="49">
        <f t="shared" si="14"/>
        <v>45</v>
      </c>
      <c r="B54" s="80" t="s">
        <v>121</v>
      </c>
      <c r="C54" s="39" t="s">
        <v>133</v>
      </c>
      <c r="D54" s="39" t="s">
        <v>82</v>
      </c>
      <c r="E54" s="43" t="s">
        <v>88</v>
      </c>
      <c r="F54" s="51">
        <f t="shared" si="15"/>
        <v>48.5</v>
      </c>
      <c r="G54" s="88">
        <f t="shared" si="16"/>
        <v>8.0833333333333339</v>
      </c>
      <c r="H54" s="86"/>
      <c r="I54" s="45"/>
      <c r="J54" s="50"/>
      <c r="K54" s="72">
        <v>92</v>
      </c>
      <c r="L54" s="73">
        <v>19</v>
      </c>
      <c r="M54" s="73">
        <v>48.5</v>
      </c>
      <c r="N54" s="72"/>
      <c r="O54" s="73"/>
      <c r="P54" s="73"/>
      <c r="Q54" s="72"/>
      <c r="R54" s="74"/>
      <c r="S54" s="53"/>
      <c r="T54" s="72"/>
      <c r="U54" s="73"/>
      <c r="V54" s="53"/>
      <c r="W54" s="72"/>
      <c r="X54" s="73"/>
      <c r="Y54" s="73"/>
      <c r="Z54" s="72"/>
      <c r="AA54" s="73"/>
      <c r="AB54" s="53"/>
      <c r="AC54" s="72"/>
      <c r="AD54" s="73"/>
      <c r="AE54" s="54"/>
      <c r="AF54" s="52"/>
      <c r="AG54" s="52"/>
      <c r="AH54" s="50"/>
      <c r="AI54" s="54"/>
      <c r="AJ54" s="32"/>
      <c r="AK54" s="64">
        <f t="shared" si="17"/>
        <v>1</v>
      </c>
      <c r="AL54" s="64">
        <f t="shared" si="18"/>
        <v>0</v>
      </c>
      <c r="AM54" s="64">
        <f t="shared" si="19"/>
        <v>48.5</v>
      </c>
      <c r="AN54" s="64">
        <f t="shared" si="20"/>
        <v>0</v>
      </c>
      <c r="AO54" s="64">
        <f t="shared" si="21"/>
        <v>0</v>
      </c>
      <c r="AP54" s="64">
        <f t="shared" si="22"/>
        <v>0</v>
      </c>
      <c r="AQ54" s="64">
        <f t="shared" si="23"/>
        <v>0</v>
      </c>
      <c r="AR54" s="64">
        <f t="shared" si="24"/>
        <v>0</v>
      </c>
      <c r="AS54" s="64">
        <f t="shared" si="25"/>
        <v>0</v>
      </c>
    </row>
    <row r="55" spans="1:45" s="27" customFormat="1" ht="13.8" x14ac:dyDescent="0.3">
      <c r="A55" s="49">
        <f t="shared" si="14"/>
        <v>46</v>
      </c>
      <c r="B55" s="80" t="s">
        <v>121</v>
      </c>
      <c r="C55" s="39" t="s">
        <v>134</v>
      </c>
      <c r="D55" s="39"/>
      <c r="E55" s="43" t="s">
        <v>88</v>
      </c>
      <c r="F55" s="51">
        <f t="shared" si="15"/>
        <v>48</v>
      </c>
      <c r="G55" s="88">
        <f t="shared" si="16"/>
        <v>8</v>
      </c>
      <c r="H55" s="86"/>
      <c r="I55" s="45"/>
      <c r="J55" s="50"/>
      <c r="K55" s="72">
        <v>93</v>
      </c>
      <c r="L55" s="73">
        <v>20</v>
      </c>
      <c r="M55" s="73">
        <v>48</v>
      </c>
      <c r="N55" s="72"/>
      <c r="O55" s="73"/>
      <c r="P55" s="73"/>
      <c r="Q55" s="72"/>
      <c r="R55" s="74"/>
      <c r="S55" s="53"/>
      <c r="T55" s="72"/>
      <c r="U55" s="73"/>
      <c r="V55" s="53"/>
      <c r="W55" s="72"/>
      <c r="X55" s="73"/>
      <c r="Y55" s="73"/>
      <c r="Z55" s="72"/>
      <c r="AA55" s="73"/>
      <c r="AB55" s="53"/>
      <c r="AC55" s="72"/>
      <c r="AD55" s="73"/>
      <c r="AE55" s="54"/>
      <c r="AF55" s="52"/>
      <c r="AG55" s="52"/>
      <c r="AH55" s="50"/>
      <c r="AI55" s="54"/>
      <c r="AJ55" s="32"/>
      <c r="AK55" s="64">
        <f t="shared" si="17"/>
        <v>1</v>
      </c>
      <c r="AL55" s="64">
        <f t="shared" si="18"/>
        <v>0</v>
      </c>
      <c r="AM55" s="64">
        <f t="shared" si="19"/>
        <v>48</v>
      </c>
      <c r="AN55" s="64">
        <f t="shared" si="20"/>
        <v>0</v>
      </c>
      <c r="AO55" s="64">
        <f t="shared" si="21"/>
        <v>0</v>
      </c>
      <c r="AP55" s="64">
        <f t="shared" si="22"/>
        <v>0</v>
      </c>
      <c r="AQ55" s="64">
        <f t="shared" si="23"/>
        <v>0</v>
      </c>
      <c r="AR55" s="64">
        <f t="shared" si="24"/>
        <v>0</v>
      </c>
      <c r="AS55" s="64">
        <f t="shared" si="25"/>
        <v>0</v>
      </c>
    </row>
    <row r="56" spans="1:45" s="27" customFormat="1" ht="13.8" x14ac:dyDescent="0.3">
      <c r="A56" s="49">
        <f t="shared" si="14"/>
        <v>46</v>
      </c>
      <c r="B56" s="80" t="s">
        <v>121</v>
      </c>
      <c r="C56" s="39" t="s">
        <v>135</v>
      </c>
      <c r="D56" s="39" t="s">
        <v>84</v>
      </c>
      <c r="E56" s="43" t="s">
        <v>88</v>
      </c>
      <c r="F56" s="51">
        <f t="shared" si="15"/>
        <v>48</v>
      </c>
      <c r="G56" s="88">
        <f t="shared" si="16"/>
        <v>8</v>
      </c>
      <c r="H56" s="86"/>
      <c r="I56" s="45"/>
      <c r="J56" s="50"/>
      <c r="K56" s="72">
        <v>93</v>
      </c>
      <c r="L56" s="73">
        <v>20</v>
      </c>
      <c r="M56" s="73">
        <v>48</v>
      </c>
      <c r="N56" s="72"/>
      <c r="O56" s="73"/>
      <c r="P56" s="73"/>
      <c r="Q56" s="72"/>
      <c r="R56" s="74"/>
      <c r="S56" s="53"/>
      <c r="T56" s="72"/>
      <c r="U56" s="73"/>
      <c r="V56" s="53"/>
      <c r="W56" s="72"/>
      <c r="X56" s="73"/>
      <c r="Y56" s="73"/>
      <c r="Z56" s="72"/>
      <c r="AA56" s="73"/>
      <c r="AB56" s="53"/>
      <c r="AC56" s="72"/>
      <c r="AD56" s="73"/>
      <c r="AE56" s="54"/>
      <c r="AF56" s="52"/>
      <c r="AG56" s="52"/>
      <c r="AH56" s="50"/>
      <c r="AI56" s="54"/>
      <c r="AJ56" s="32"/>
      <c r="AK56" s="64">
        <f t="shared" si="17"/>
        <v>1</v>
      </c>
      <c r="AL56" s="64">
        <f t="shared" si="18"/>
        <v>0</v>
      </c>
      <c r="AM56" s="64">
        <f t="shared" si="19"/>
        <v>48</v>
      </c>
      <c r="AN56" s="64">
        <f t="shared" si="20"/>
        <v>0</v>
      </c>
      <c r="AO56" s="64">
        <f t="shared" si="21"/>
        <v>0</v>
      </c>
      <c r="AP56" s="64">
        <f t="shared" si="22"/>
        <v>0</v>
      </c>
      <c r="AQ56" s="64">
        <f t="shared" si="23"/>
        <v>0</v>
      </c>
      <c r="AR56" s="64">
        <f t="shared" si="24"/>
        <v>0</v>
      </c>
      <c r="AS56" s="64">
        <f t="shared" si="25"/>
        <v>0</v>
      </c>
    </row>
    <row r="57" spans="1:45" s="27" customFormat="1" ht="13.8" x14ac:dyDescent="0.3">
      <c r="A57" s="49">
        <f t="shared" si="14"/>
        <v>48</v>
      </c>
      <c r="B57" s="80" t="s">
        <v>121</v>
      </c>
      <c r="C57" s="39" t="s">
        <v>49</v>
      </c>
      <c r="D57" s="39" t="s">
        <v>85</v>
      </c>
      <c r="E57" s="43" t="s">
        <v>88</v>
      </c>
      <c r="F57" s="51">
        <f t="shared" si="15"/>
        <v>47</v>
      </c>
      <c r="G57" s="88">
        <f t="shared" si="16"/>
        <v>7.833333333333333</v>
      </c>
      <c r="H57" s="86">
        <v>187</v>
      </c>
      <c r="I57" s="45">
        <f>RANK(H57,H$10:H$223,1)</f>
        <v>29</v>
      </c>
      <c r="J57" s="50">
        <v>47</v>
      </c>
      <c r="K57" s="72"/>
      <c r="L57" s="73"/>
      <c r="M57" s="73"/>
      <c r="N57" s="72"/>
      <c r="O57" s="73"/>
      <c r="P57" s="73"/>
      <c r="Q57" s="72"/>
      <c r="R57" s="74"/>
      <c r="S57" s="53"/>
      <c r="T57" s="72"/>
      <c r="U57" s="73"/>
      <c r="V57" s="53"/>
      <c r="W57" s="72"/>
      <c r="X57" s="73"/>
      <c r="Y57" s="73"/>
      <c r="Z57" s="72"/>
      <c r="AA57" s="73"/>
      <c r="AB57" s="73"/>
      <c r="AC57" s="72"/>
      <c r="AD57" s="73"/>
      <c r="AE57" s="75"/>
      <c r="AF57" s="52"/>
      <c r="AG57" s="52"/>
      <c r="AH57" s="50"/>
      <c r="AI57" s="55"/>
      <c r="AJ57" s="32"/>
      <c r="AK57" s="64">
        <f t="shared" si="17"/>
        <v>1</v>
      </c>
      <c r="AL57" s="64">
        <f t="shared" si="18"/>
        <v>47</v>
      </c>
      <c r="AM57" s="64">
        <f t="shared" si="19"/>
        <v>0</v>
      </c>
      <c r="AN57" s="64">
        <f t="shared" si="20"/>
        <v>0</v>
      </c>
      <c r="AO57" s="64">
        <f t="shared" si="21"/>
        <v>0</v>
      </c>
      <c r="AP57" s="64">
        <f t="shared" si="22"/>
        <v>0</v>
      </c>
      <c r="AQ57" s="64">
        <f t="shared" si="23"/>
        <v>0</v>
      </c>
      <c r="AR57" s="64">
        <f t="shared" si="24"/>
        <v>0</v>
      </c>
      <c r="AS57" s="64">
        <f t="shared" si="25"/>
        <v>0</v>
      </c>
    </row>
    <row r="58" spans="1:45" s="27" customFormat="1" ht="13.8" x14ac:dyDescent="0.3">
      <c r="A58" s="49">
        <f t="shared" si="14"/>
        <v>49</v>
      </c>
      <c r="B58" s="80" t="s">
        <v>121</v>
      </c>
      <c r="C58" s="39" t="s">
        <v>51</v>
      </c>
      <c r="D58" s="39" t="s">
        <v>82</v>
      </c>
      <c r="E58" s="43" t="s">
        <v>88</v>
      </c>
      <c r="F58" s="51">
        <f t="shared" si="15"/>
        <v>46</v>
      </c>
      <c r="G58" s="88">
        <f t="shared" si="16"/>
        <v>7.666666666666667</v>
      </c>
      <c r="H58" s="86">
        <v>188</v>
      </c>
      <c r="I58" s="45">
        <f>RANK(H58,H$10:H$223,1)</f>
        <v>30</v>
      </c>
      <c r="J58" s="50">
        <v>46</v>
      </c>
      <c r="K58" s="72"/>
      <c r="L58" s="73"/>
      <c r="M58" s="73"/>
      <c r="N58" s="72"/>
      <c r="O58" s="73"/>
      <c r="P58" s="73"/>
      <c r="Q58" s="72"/>
      <c r="R58" s="73"/>
      <c r="S58" s="73"/>
      <c r="T58" s="72"/>
      <c r="U58" s="73"/>
      <c r="V58" s="73"/>
      <c r="W58" s="72"/>
      <c r="X58" s="73"/>
      <c r="Y58" s="53"/>
      <c r="Z58" s="72"/>
      <c r="AA58" s="73"/>
      <c r="AB58" s="53"/>
      <c r="AC58" s="72"/>
      <c r="AD58" s="73"/>
      <c r="AE58" s="75"/>
      <c r="AF58" s="52"/>
      <c r="AG58" s="52"/>
      <c r="AH58" s="50"/>
      <c r="AI58" s="55"/>
      <c r="AJ58" s="32"/>
      <c r="AK58" s="64">
        <f t="shared" si="17"/>
        <v>1</v>
      </c>
      <c r="AL58" s="64">
        <f t="shared" si="18"/>
        <v>46</v>
      </c>
      <c r="AM58" s="64">
        <f t="shared" si="19"/>
        <v>0</v>
      </c>
      <c r="AN58" s="64">
        <f t="shared" si="20"/>
        <v>0</v>
      </c>
      <c r="AO58" s="64">
        <f t="shared" si="21"/>
        <v>0</v>
      </c>
      <c r="AP58" s="64">
        <f t="shared" si="22"/>
        <v>0</v>
      </c>
      <c r="AQ58" s="64">
        <f t="shared" si="23"/>
        <v>0</v>
      </c>
      <c r="AR58" s="64">
        <f t="shared" si="24"/>
        <v>0</v>
      </c>
      <c r="AS58" s="64">
        <f t="shared" si="25"/>
        <v>0</v>
      </c>
    </row>
    <row r="59" spans="1:45" s="27" customFormat="1" ht="13.8" x14ac:dyDescent="0.3">
      <c r="A59" s="49">
        <f t="shared" si="14"/>
        <v>50</v>
      </c>
      <c r="B59" s="80" t="s">
        <v>121</v>
      </c>
      <c r="C59" s="39" t="s">
        <v>136</v>
      </c>
      <c r="D59" s="39" t="s">
        <v>84</v>
      </c>
      <c r="E59" s="43" t="s">
        <v>88</v>
      </c>
      <c r="F59" s="51">
        <f t="shared" si="15"/>
        <v>45.5</v>
      </c>
      <c r="G59" s="88">
        <f t="shared" si="16"/>
        <v>7.583333333333333</v>
      </c>
      <c r="H59" s="86"/>
      <c r="I59" s="45"/>
      <c r="J59" s="50"/>
      <c r="K59" s="72">
        <v>94</v>
      </c>
      <c r="L59" s="73">
        <v>23</v>
      </c>
      <c r="M59" s="73">
        <v>45.5</v>
      </c>
      <c r="N59" s="72"/>
      <c r="O59" s="73"/>
      <c r="P59" s="73"/>
      <c r="Q59" s="72"/>
      <c r="R59" s="74"/>
      <c r="S59" s="53"/>
      <c r="T59" s="72"/>
      <c r="U59" s="73"/>
      <c r="V59" s="53"/>
      <c r="W59" s="72"/>
      <c r="X59" s="73"/>
      <c r="Y59" s="73"/>
      <c r="Z59" s="72"/>
      <c r="AA59" s="73"/>
      <c r="AB59" s="53"/>
      <c r="AC59" s="72"/>
      <c r="AD59" s="73"/>
      <c r="AE59" s="54"/>
      <c r="AF59" s="52"/>
      <c r="AG59" s="52"/>
      <c r="AH59" s="50"/>
      <c r="AI59" s="54"/>
      <c r="AJ59" s="32"/>
      <c r="AK59" s="64">
        <f t="shared" si="17"/>
        <v>1</v>
      </c>
      <c r="AL59" s="64">
        <f t="shared" si="18"/>
        <v>0</v>
      </c>
      <c r="AM59" s="64">
        <f t="shared" si="19"/>
        <v>45.5</v>
      </c>
      <c r="AN59" s="64">
        <f t="shared" si="20"/>
        <v>0</v>
      </c>
      <c r="AO59" s="64">
        <f t="shared" si="21"/>
        <v>0</v>
      </c>
      <c r="AP59" s="64">
        <f t="shared" si="22"/>
        <v>0</v>
      </c>
      <c r="AQ59" s="64">
        <f t="shared" si="23"/>
        <v>0</v>
      </c>
      <c r="AR59" s="64">
        <f t="shared" si="24"/>
        <v>0</v>
      </c>
      <c r="AS59" s="64">
        <f t="shared" si="25"/>
        <v>0</v>
      </c>
    </row>
    <row r="60" spans="1:45" s="27" customFormat="1" ht="13.8" x14ac:dyDescent="0.3">
      <c r="A60" s="49">
        <f t="shared" si="14"/>
        <v>51</v>
      </c>
      <c r="B60" s="80" t="s">
        <v>121</v>
      </c>
      <c r="C60" s="39" t="s">
        <v>53</v>
      </c>
      <c r="D60" s="39" t="s">
        <v>83</v>
      </c>
      <c r="E60" s="43" t="s">
        <v>88</v>
      </c>
      <c r="F60" s="51">
        <f t="shared" si="15"/>
        <v>45</v>
      </c>
      <c r="G60" s="88">
        <f t="shared" si="16"/>
        <v>7.5</v>
      </c>
      <c r="H60" s="86">
        <v>190</v>
      </c>
      <c r="I60" s="45">
        <f>RANK(H60,H$10:H$223,1)</f>
        <v>33</v>
      </c>
      <c r="J60" s="50">
        <v>45</v>
      </c>
      <c r="K60" s="72"/>
      <c r="L60" s="73"/>
      <c r="M60" s="73"/>
      <c r="N60" s="72"/>
      <c r="O60" s="74"/>
      <c r="P60" s="53"/>
      <c r="Q60" s="72"/>
      <c r="R60" s="74"/>
      <c r="S60" s="53"/>
      <c r="T60" s="72"/>
      <c r="U60" s="73"/>
      <c r="V60" s="73"/>
      <c r="W60" s="72"/>
      <c r="X60" s="73"/>
      <c r="Y60" s="73"/>
      <c r="Z60" s="72"/>
      <c r="AA60" s="73"/>
      <c r="AB60" s="73"/>
      <c r="AC60" s="72"/>
      <c r="AD60" s="73"/>
      <c r="AE60" s="54"/>
      <c r="AF60" s="52"/>
      <c r="AG60" s="52"/>
      <c r="AH60" s="50"/>
      <c r="AI60" s="54"/>
      <c r="AJ60" s="32"/>
      <c r="AK60" s="64">
        <f t="shared" si="17"/>
        <v>1</v>
      </c>
      <c r="AL60" s="64">
        <f t="shared" si="18"/>
        <v>45</v>
      </c>
      <c r="AM60" s="64">
        <f t="shared" si="19"/>
        <v>0</v>
      </c>
      <c r="AN60" s="64">
        <f t="shared" si="20"/>
        <v>0</v>
      </c>
      <c r="AO60" s="64">
        <f t="shared" si="21"/>
        <v>0</v>
      </c>
      <c r="AP60" s="64">
        <f t="shared" si="22"/>
        <v>0</v>
      </c>
      <c r="AQ60" s="64">
        <f t="shared" si="23"/>
        <v>0</v>
      </c>
      <c r="AR60" s="64">
        <f t="shared" si="24"/>
        <v>0</v>
      </c>
      <c r="AS60" s="64">
        <f t="shared" si="25"/>
        <v>0</v>
      </c>
    </row>
    <row r="61" spans="1:45" s="27" customFormat="1" ht="13.8" x14ac:dyDescent="0.3">
      <c r="A61" s="49">
        <f t="shared" si="14"/>
        <v>52</v>
      </c>
      <c r="B61" s="80" t="s">
        <v>121</v>
      </c>
      <c r="C61" s="39" t="s">
        <v>137</v>
      </c>
      <c r="D61" s="39"/>
      <c r="E61" s="43" t="s">
        <v>88</v>
      </c>
      <c r="F61" s="51">
        <f t="shared" si="15"/>
        <v>44.5</v>
      </c>
      <c r="G61" s="88">
        <f t="shared" si="16"/>
        <v>7.416666666666667</v>
      </c>
      <c r="H61" s="86"/>
      <c r="I61" s="45"/>
      <c r="J61" s="50"/>
      <c r="K61" s="72">
        <v>95</v>
      </c>
      <c r="L61" s="73">
        <v>25</v>
      </c>
      <c r="M61" s="73">
        <v>44.5</v>
      </c>
      <c r="N61" s="72"/>
      <c r="O61" s="73"/>
      <c r="P61" s="73"/>
      <c r="Q61" s="72"/>
      <c r="R61" s="74"/>
      <c r="S61" s="53"/>
      <c r="T61" s="72"/>
      <c r="U61" s="73"/>
      <c r="V61" s="53"/>
      <c r="W61" s="72"/>
      <c r="X61" s="73"/>
      <c r="Y61" s="73"/>
      <c r="Z61" s="72"/>
      <c r="AA61" s="73"/>
      <c r="AB61" s="53"/>
      <c r="AC61" s="72"/>
      <c r="AD61" s="73"/>
      <c r="AE61" s="54"/>
      <c r="AF61" s="52"/>
      <c r="AG61" s="52"/>
      <c r="AH61" s="50"/>
      <c r="AI61" s="54"/>
      <c r="AJ61" s="32"/>
      <c r="AK61" s="64">
        <f t="shared" si="17"/>
        <v>1</v>
      </c>
      <c r="AL61" s="64">
        <f t="shared" si="18"/>
        <v>0</v>
      </c>
      <c r="AM61" s="64">
        <f t="shared" si="19"/>
        <v>44.5</v>
      </c>
      <c r="AN61" s="64">
        <f t="shared" si="20"/>
        <v>0</v>
      </c>
      <c r="AO61" s="64">
        <f t="shared" si="21"/>
        <v>0</v>
      </c>
      <c r="AP61" s="64">
        <f t="shared" si="22"/>
        <v>0</v>
      </c>
      <c r="AQ61" s="64">
        <f t="shared" si="23"/>
        <v>0</v>
      </c>
      <c r="AR61" s="64">
        <f t="shared" si="24"/>
        <v>0</v>
      </c>
      <c r="AS61" s="64">
        <f t="shared" si="25"/>
        <v>0</v>
      </c>
    </row>
    <row r="62" spans="1:45" s="27" customFormat="1" ht="13.8" x14ac:dyDescent="0.3">
      <c r="A62" s="49">
        <f t="shared" si="14"/>
        <v>53</v>
      </c>
      <c r="B62" s="80" t="s">
        <v>121</v>
      </c>
      <c r="C62" s="39" t="s">
        <v>54</v>
      </c>
      <c r="D62" s="39" t="s">
        <v>81</v>
      </c>
      <c r="E62" s="43" t="s">
        <v>88</v>
      </c>
      <c r="F62" s="51">
        <f t="shared" si="15"/>
        <v>40</v>
      </c>
      <c r="G62" s="88">
        <f t="shared" si="16"/>
        <v>6.666666666666667</v>
      </c>
      <c r="H62" s="86">
        <v>190</v>
      </c>
      <c r="I62" s="45">
        <f>RANK(H62,H$10:H$223,1)</f>
        <v>33</v>
      </c>
      <c r="J62" s="50">
        <v>40</v>
      </c>
      <c r="K62" s="72"/>
      <c r="L62" s="73"/>
      <c r="M62" s="73"/>
      <c r="N62" s="72"/>
      <c r="O62" s="73"/>
      <c r="P62" s="53"/>
      <c r="Q62" s="72"/>
      <c r="R62" s="73"/>
      <c r="S62" s="53"/>
      <c r="T62" s="72"/>
      <c r="U62" s="73"/>
      <c r="V62" s="73"/>
      <c r="W62" s="72"/>
      <c r="X62" s="73"/>
      <c r="Y62" s="53"/>
      <c r="Z62" s="72"/>
      <c r="AA62" s="73"/>
      <c r="AB62" s="73"/>
      <c r="AC62" s="72"/>
      <c r="AD62" s="73"/>
      <c r="AE62" s="54"/>
      <c r="AF62" s="52"/>
      <c r="AG62" s="52"/>
      <c r="AH62" s="50"/>
      <c r="AI62" s="54"/>
      <c r="AJ62" s="32"/>
      <c r="AK62" s="64">
        <f t="shared" si="17"/>
        <v>1</v>
      </c>
      <c r="AL62" s="64">
        <f t="shared" si="18"/>
        <v>40</v>
      </c>
      <c r="AM62" s="64">
        <f t="shared" si="19"/>
        <v>0</v>
      </c>
      <c r="AN62" s="64">
        <f t="shared" si="20"/>
        <v>0</v>
      </c>
      <c r="AO62" s="64">
        <f t="shared" si="21"/>
        <v>0</v>
      </c>
      <c r="AP62" s="64">
        <f t="shared" si="22"/>
        <v>0</v>
      </c>
      <c r="AQ62" s="64">
        <f t="shared" si="23"/>
        <v>0</v>
      </c>
      <c r="AR62" s="64">
        <f t="shared" si="24"/>
        <v>0</v>
      </c>
      <c r="AS62" s="64">
        <f t="shared" si="25"/>
        <v>0</v>
      </c>
    </row>
    <row r="63" spans="1:45" s="27" customFormat="1" ht="13.8" x14ac:dyDescent="0.3">
      <c r="A63" s="49">
        <f t="shared" si="14"/>
        <v>54</v>
      </c>
      <c r="B63" s="80" t="s">
        <v>121</v>
      </c>
      <c r="C63" s="39" t="s">
        <v>138</v>
      </c>
      <c r="D63" s="39" t="s">
        <v>84</v>
      </c>
      <c r="E63" s="43" t="s">
        <v>88</v>
      </c>
      <c r="F63" s="51">
        <f t="shared" si="15"/>
        <v>39.5</v>
      </c>
      <c r="G63" s="88">
        <f t="shared" si="16"/>
        <v>6.583333333333333</v>
      </c>
      <c r="H63" s="86"/>
      <c r="I63" s="45"/>
      <c r="J63" s="50"/>
      <c r="K63" s="72">
        <v>96</v>
      </c>
      <c r="L63" s="73">
        <v>27</v>
      </c>
      <c r="M63" s="73">
        <v>39.5</v>
      </c>
      <c r="N63" s="72"/>
      <c r="O63" s="73"/>
      <c r="P63" s="73"/>
      <c r="Q63" s="72"/>
      <c r="R63" s="74"/>
      <c r="S63" s="53"/>
      <c r="T63" s="72"/>
      <c r="U63" s="73"/>
      <c r="V63" s="53"/>
      <c r="W63" s="72"/>
      <c r="X63" s="73"/>
      <c r="Y63" s="73"/>
      <c r="Z63" s="72"/>
      <c r="AA63" s="73"/>
      <c r="AB63" s="53"/>
      <c r="AC63" s="72"/>
      <c r="AD63" s="73"/>
      <c r="AE63" s="54"/>
      <c r="AF63" s="52"/>
      <c r="AG63" s="52"/>
      <c r="AH63" s="50"/>
      <c r="AI63" s="54"/>
      <c r="AJ63" s="32"/>
      <c r="AK63" s="64">
        <f t="shared" si="17"/>
        <v>1</v>
      </c>
      <c r="AL63" s="64">
        <f t="shared" si="18"/>
        <v>0</v>
      </c>
      <c r="AM63" s="64">
        <f t="shared" si="19"/>
        <v>39.5</v>
      </c>
      <c r="AN63" s="64">
        <f t="shared" si="20"/>
        <v>0</v>
      </c>
      <c r="AO63" s="64">
        <f t="shared" si="21"/>
        <v>0</v>
      </c>
      <c r="AP63" s="64">
        <f t="shared" si="22"/>
        <v>0</v>
      </c>
      <c r="AQ63" s="64">
        <f t="shared" si="23"/>
        <v>0</v>
      </c>
      <c r="AR63" s="64">
        <f t="shared" si="24"/>
        <v>0</v>
      </c>
      <c r="AS63" s="64">
        <f t="shared" si="25"/>
        <v>0</v>
      </c>
    </row>
    <row r="64" spans="1:45" s="27" customFormat="1" ht="13.8" x14ac:dyDescent="0.3">
      <c r="A64" s="49">
        <f t="shared" si="14"/>
        <v>54</v>
      </c>
      <c r="B64" s="80" t="s">
        <v>121</v>
      </c>
      <c r="C64" s="39" t="s">
        <v>139</v>
      </c>
      <c r="D64" s="39" t="s">
        <v>84</v>
      </c>
      <c r="E64" s="43" t="s">
        <v>88</v>
      </c>
      <c r="F64" s="51">
        <f t="shared" si="15"/>
        <v>39.5</v>
      </c>
      <c r="G64" s="88">
        <f t="shared" si="16"/>
        <v>6.583333333333333</v>
      </c>
      <c r="H64" s="86"/>
      <c r="I64" s="45"/>
      <c r="J64" s="50"/>
      <c r="K64" s="72">
        <v>96</v>
      </c>
      <c r="L64" s="73">
        <v>27</v>
      </c>
      <c r="M64" s="73">
        <v>39.5</v>
      </c>
      <c r="N64" s="72"/>
      <c r="O64" s="73"/>
      <c r="P64" s="73"/>
      <c r="Q64" s="72"/>
      <c r="R64" s="74"/>
      <c r="S64" s="53"/>
      <c r="T64" s="72"/>
      <c r="U64" s="73"/>
      <c r="V64" s="53"/>
      <c r="W64" s="72"/>
      <c r="X64" s="73"/>
      <c r="Y64" s="73"/>
      <c r="Z64" s="72"/>
      <c r="AA64" s="73"/>
      <c r="AB64" s="53"/>
      <c r="AC64" s="72"/>
      <c r="AD64" s="73"/>
      <c r="AE64" s="54"/>
      <c r="AF64" s="52"/>
      <c r="AG64" s="52"/>
      <c r="AH64" s="50"/>
      <c r="AI64" s="54"/>
      <c r="AJ64" s="32"/>
      <c r="AK64" s="64">
        <f t="shared" si="17"/>
        <v>1</v>
      </c>
      <c r="AL64" s="64">
        <f t="shared" si="18"/>
        <v>0</v>
      </c>
      <c r="AM64" s="64">
        <f t="shared" si="19"/>
        <v>39.5</v>
      </c>
      <c r="AN64" s="64">
        <f t="shared" si="20"/>
        <v>0</v>
      </c>
      <c r="AO64" s="64">
        <f t="shared" si="21"/>
        <v>0</v>
      </c>
      <c r="AP64" s="64">
        <f t="shared" si="22"/>
        <v>0</v>
      </c>
      <c r="AQ64" s="64">
        <f t="shared" si="23"/>
        <v>0</v>
      </c>
      <c r="AR64" s="64">
        <f t="shared" si="24"/>
        <v>0</v>
      </c>
      <c r="AS64" s="64">
        <f t="shared" si="25"/>
        <v>0</v>
      </c>
    </row>
    <row r="65" spans="1:45" s="27" customFormat="1" ht="13.8" x14ac:dyDescent="0.3">
      <c r="A65" s="49">
        <f t="shared" si="14"/>
        <v>54</v>
      </c>
      <c r="B65" s="80" t="s">
        <v>121</v>
      </c>
      <c r="C65" s="39" t="s">
        <v>55</v>
      </c>
      <c r="D65" s="39" t="s">
        <v>82</v>
      </c>
      <c r="E65" s="43" t="s">
        <v>88</v>
      </c>
      <c r="F65" s="51">
        <f t="shared" si="15"/>
        <v>39.5</v>
      </c>
      <c r="G65" s="88">
        <f t="shared" si="16"/>
        <v>6.583333333333333</v>
      </c>
      <c r="H65" s="86">
        <v>195</v>
      </c>
      <c r="I65" s="45">
        <f>RANK(H65,H$10:H$223,1)</f>
        <v>35</v>
      </c>
      <c r="J65" s="50">
        <v>39.5</v>
      </c>
      <c r="K65" s="72"/>
      <c r="L65" s="73"/>
      <c r="M65" s="73"/>
      <c r="N65" s="72"/>
      <c r="O65" s="73"/>
      <c r="P65" s="73"/>
      <c r="Q65" s="72"/>
      <c r="R65" s="73"/>
      <c r="S65" s="73"/>
      <c r="T65" s="72"/>
      <c r="U65" s="73"/>
      <c r="V65" s="73"/>
      <c r="W65" s="72"/>
      <c r="X65" s="73"/>
      <c r="Y65" s="53"/>
      <c r="Z65" s="72"/>
      <c r="AA65" s="73"/>
      <c r="AB65" s="53"/>
      <c r="AC65" s="72"/>
      <c r="AD65" s="73"/>
      <c r="AE65" s="54"/>
      <c r="AF65" s="52"/>
      <c r="AG65" s="52"/>
      <c r="AH65" s="50"/>
      <c r="AI65" s="54"/>
      <c r="AJ65" s="32"/>
      <c r="AK65" s="64">
        <f t="shared" si="17"/>
        <v>1</v>
      </c>
      <c r="AL65" s="64">
        <f t="shared" si="18"/>
        <v>39.5</v>
      </c>
      <c r="AM65" s="64">
        <f t="shared" si="19"/>
        <v>0</v>
      </c>
      <c r="AN65" s="64">
        <f t="shared" si="20"/>
        <v>0</v>
      </c>
      <c r="AO65" s="64">
        <f t="shared" si="21"/>
        <v>0</v>
      </c>
      <c r="AP65" s="64">
        <f t="shared" si="22"/>
        <v>0</v>
      </c>
      <c r="AQ65" s="64">
        <f t="shared" si="23"/>
        <v>0</v>
      </c>
      <c r="AR65" s="64">
        <f t="shared" si="24"/>
        <v>0</v>
      </c>
      <c r="AS65" s="64">
        <f t="shared" si="25"/>
        <v>0</v>
      </c>
    </row>
    <row r="66" spans="1:45" s="27" customFormat="1" ht="13.8" x14ac:dyDescent="0.3">
      <c r="A66" s="49">
        <f t="shared" si="14"/>
        <v>57</v>
      </c>
      <c r="B66" s="80" t="s">
        <v>121</v>
      </c>
      <c r="C66" s="39" t="s">
        <v>56</v>
      </c>
      <c r="D66" s="39" t="s">
        <v>81</v>
      </c>
      <c r="E66" s="43" t="s">
        <v>88</v>
      </c>
      <c r="F66" s="51">
        <f t="shared" si="15"/>
        <v>39</v>
      </c>
      <c r="G66" s="88">
        <f t="shared" si="16"/>
        <v>6.5</v>
      </c>
      <c r="H66" s="86">
        <v>196</v>
      </c>
      <c r="I66" s="45">
        <f>RANK(H66,H$10:H$223,1)</f>
        <v>36</v>
      </c>
      <c r="J66" s="50">
        <v>39</v>
      </c>
      <c r="K66" s="72"/>
      <c r="L66" s="73"/>
      <c r="M66" s="73"/>
      <c r="N66" s="72"/>
      <c r="O66" s="73"/>
      <c r="P66" s="53"/>
      <c r="Q66" s="72"/>
      <c r="R66" s="74"/>
      <c r="S66" s="53"/>
      <c r="T66" s="72"/>
      <c r="U66" s="73"/>
      <c r="V66" s="53"/>
      <c r="W66" s="72"/>
      <c r="X66" s="73"/>
      <c r="Y66" s="53"/>
      <c r="Z66" s="72"/>
      <c r="AA66" s="73"/>
      <c r="AB66" s="53"/>
      <c r="AC66" s="72"/>
      <c r="AD66" s="73"/>
      <c r="AE66" s="54"/>
      <c r="AF66" s="52"/>
      <c r="AG66" s="52"/>
      <c r="AH66" s="50"/>
      <c r="AI66" s="54"/>
      <c r="AJ66" s="32"/>
      <c r="AK66" s="64">
        <f t="shared" si="17"/>
        <v>1</v>
      </c>
      <c r="AL66" s="64">
        <f t="shared" si="18"/>
        <v>39</v>
      </c>
      <c r="AM66" s="64">
        <f t="shared" si="19"/>
        <v>0</v>
      </c>
      <c r="AN66" s="64">
        <f t="shared" si="20"/>
        <v>0</v>
      </c>
      <c r="AO66" s="64">
        <f t="shared" si="21"/>
        <v>0</v>
      </c>
      <c r="AP66" s="64">
        <f t="shared" si="22"/>
        <v>0</v>
      </c>
      <c r="AQ66" s="64">
        <f t="shared" si="23"/>
        <v>0</v>
      </c>
      <c r="AR66" s="64">
        <f t="shared" si="24"/>
        <v>0</v>
      </c>
      <c r="AS66" s="64">
        <f t="shared" si="25"/>
        <v>0</v>
      </c>
    </row>
    <row r="67" spans="1:45" s="27" customFormat="1" ht="13.8" x14ac:dyDescent="0.3">
      <c r="A67" s="49">
        <f t="shared" si="14"/>
        <v>58</v>
      </c>
      <c r="B67" s="80" t="s">
        <v>121</v>
      </c>
      <c r="C67" s="39" t="s">
        <v>57</v>
      </c>
      <c r="D67" s="39" t="s">
        <v>82</v>
      </c>
      <c r="E67" s="43" t="s">
        <v>88</v>
      </c>
      <c r="F67" s="51">
        <f t="shared" si="15"/>
        <v>38.5</v>
      </c>
      <c r="G67" s="88">
        <f t="shared" si="16"/>
        <v>6.416666666666667</v>
      </c>
      <c r="H67" s="86">
        <v>196</v>
      </c>
      <c r="I67" s="45">
        <f>RANK(H67,H$10:H$223,1)</f>
        <v>36</v>
      </c>
      <c r="J67" s="50">
        <v>38.5</v>
      </c>
      <c r="K67" s="72"/>
      <c r="L67" s="73"/>
      <c r="M67" s="73"/>
      <c r="N67" s="72"/>
      <c r="O67" s="73"/>
      <c r="P67" s="73"/>
      <c r="Q67" s="72"/>
      <c r="R67" s="73"/>
      <c r="S67" s="73"/>
      <c r="T67" s="72"/>
      <c r="U67" s="73"/>
      <c r="V67" s="73"/>
      <c r="W67" s="72"/>
      <c r="X67" s="73"/>
      <c r="Y67" s="53"/>
      <c r="Z67" s="72"/>
      <c r="AA67" s="73"/>
      <c r="AB67" s="73"/>
      <c r="AC67" s="72"/>
      <c r="AD67" s="73"/>
      <c r="AE67" s="54"/>
      <c r="AF67" s="52"/>
      <c r="AG67" s="52"/>
      <c r="AH67" s="50"/>
      <c r="AI67" s="54"/>
      <c r="AJ67" s="32"/>
      <c r="AK67" s="64">
        <f t="shared" si="17"/>
        <v>1</v>
      </c>
      <c r="AL67" s="64">
        <f t="shared" si="18"/>
        <v>38.5</v>
      </c>
      <c r="AM67" s="64">
        <f t="shared" si="19"/>
        <v>0</v>
      </c>
      <c r="AN67" s="64">
        <f t="shared" si="20"/>
        <v>0</v>
      </c>
      <c r="AO67" s="64">
        <f t="shared" si="21"/>
        <v>0</v>
      </c>
      <c r="AP67" s="64">
        <f t="shared" si="22"/>
        <v>0</v>
      </c>
      <c r="AQ67" s="64">
        <f t="shared" si="23"/>
        <v>0</v>
      </c>
      <c r="AR67" s="64">
        <f t="shared" si="24"/>
        <v>0</v>
      </c>
      <c r="AS67" s="64">
        <f t="shared" si="25"/>
        <v>0</v>
      </c>
    </row>
    <row r="68" spans="1:45" s="27" customFormat="1" ht="13.8" x14ac:dyDescent="0.3">
      <c r="A68" s="49">
        <f t="shared" si="14"/>
        <v>59</v>
      </c>
      <c r="B68" s="80" t="s">
        <v>121</v>
      </c>
      <c r="C68" s="39" t="s">
        <v>140</v>
      </c>
      <c r="D68" s="39" t="s">
        <v>84</v>
      </c>
      <c r="E68" s="43" t="s">
        <v>88</v>
      </c>
      <c r="F68" s="51">
        <f t="shared" si="15"/>
        <v>37.5</v>
      </c>
      <c r="G68" s="88">
        <f t="shared" si="16"/>
        <v>6.25</v>
      </c>
      <c r="H68" s="86"/>
      <c r="I68" s="45"/>
      <c r="J68" s="50"/>
      <c r="K68" s="72">
        <v>97</v>
      </c>
      <c r="L68" s="73">
        <v>31</v>
      </c>
      <c r="M68" s="73">
        <v>37.5</v>
      </c>
      <c r="N68" s="72"/>
      <c r="O68" s="73"/>
      <c r="P68" s="73"/>
      <c r="Q68" s="72"/>
      <c r="R68" s="74"/>
      <c r="S68" s="53"/>
      <c r="T68" s="72"/>
      <c r="U68" s="73"/>
      <c r="V68" s="53"/>
      <c r="W68" s="72"/>
      <c r="X68" s="73"/>
      <c r="Y68" s="73"/>
      <c r="Z68" s="72"/>
      <c r="AA68" s="73"/>
      <c r="AB68" s="53"/>
      <c r="AC68" s="72"/>
      <c r="AD68" s="73"/>
      <c r="AE68" s="54"/>
      <c r="AF68" s="52"/>
      <c r="AG68" s="52"/>
      <c r="AH68" s="50"/>
      <c r="AI68" s="54"/>
      <c r="AJ68" s="32"/>
      <c r="AK68" s="64">
        <f t="shared" si="17"/>
        <v>1</v>
      </c>
      <c r="AL68" s="64">
        <f t="shared" si="18"/>
        <v>0</v>
      </c>
      <c r="AM68" s="64">
        <f t="shared" si="19"/>
        <v>37.5</v>
      </c>
      <c r="AN68" s="64">
        <f t="shared" si="20"/>
        <v>0</v>
      </c>
      <c r="AO68" s="64">
        <f t="shared" si="21"/>
        <v>0</v>
      </c>
      <c r="AP68" s="64">
        <f t="shared" si="22"/>
        <v>0</v>
      </c>
      <c r="AQ68" s="64">
        <f t="shared" si="23"/>
        <v>0</v>
      </c>
      <c r="AR68" s="64">
        <f t="shared" si="24"/>
        <v>0</v>
      </c>
      <c r="AS68" s="64">
        <f t="shared" si="25"/>
        <v>0</v>
      </c>
    </row>
    <row r="69" spans="1:45" s="27" customFormat="1" ht="13.8" x14ac:dyDescent="0.3">
      <c r="A69" s="49">
        <f t="shared" si="14"/>
        <v>59</v>
      </c>
      <c r="B69" s="80" t="s">
        <v>121</v>
      </c>
      <c r="C69" s="39" t="s">
        <v>59</v>
      </c>
      <c r="D69" s="39" t="s">
        <v>82</v>
      </c>
      <c r="E69" s="43" t="s">
        <v>88</v>
      </c>
      <c r="F69" s="51">
        <f t="shared" si="15"/>
        <v>37.5</v>
      </c>
      <c r="G69" s="88">
        <f t="shared" si="16"/>
        <v>6.25</v>
      </c>
      <c r="H69" s="86">
        <v>198</v>
      </c>
      <c r="I69" s="45">
        <f>RANK(H69,H$10:H$223,1)</f>
        <v>38</v>
      </c>
      <c r="J69" s="50">
        <v>37.5</v>
      </c>
      <c r="K69" s="72"/>
      <c r="L69" s="73"/>
      <c r="M69" s="73"/>
      <c r="N69" s="72"/>
      <c r="O69" s="73"/>
      <c r="P69" s="73"/>
      <c r="Q69" s="72"/>
      <c r="R69" s="73"/>
      <c r="S69" s="73"/>
      <c r="T69" s="72"/>
      <c r="U69" s="73"/>
      <c r="V69" s="73"/>
      <c r="W69" s="72"/>
      <c r="X69" s="73"/>
      <c r="Y69" s="73"/>
      <c r="Z69" s="72"/>
      <c r="AA69" s="73"/>
      <c r="AB69" s="53"/>
      <c r="AC69" s="72"/>
      <c r="AD69" s="73"/>
      <c r="AE69" s="54"/>
      <c r="AF69" s="52"/>
      <c r="AG69" s="52"/>
      <c r="AH69" s="50"/>
      <c r="AI69" s="54"/>
      <c r="AJ69" s="32"/>
      <c r="AK69" s="64">
        <f t="shared" si="17"/>
        <v>1</v>
      </c>
      <c r="AL69" s="64">
        <f t="shared" si="18"/>
        <v>37.5</v>
      </c>
      <c r="AM69" s="64">
        <f t="shared" si="19"/>
        <v>0</v>
      </c>
      <c r="AN69" s="64">
        <f t="shared" si="20"/>
        <v>0</v>
      </c>
      <c r="AO69" s="64">
        <f t="shared" si="21"/>
        <v>0</v>
      </c>
      <c r="AP69" s="64">
        <f t="shared" si="22"/>
        <v>0</v>
      </c>
      <c r="AQ69" s="64">
        <f t="shared" si="23"/>
        <v>0</v>
      </c>
      <c r="AR69" s="64">
        <f t="shared" si="24"/>
        <v>0</v>
      </c>
      <c r="AS69" s="64">
        <f t="shared" si="25"/>
        <v>0</v>
      </c>
    </row>
    <row r="70" spans="1:45" s="27" customFormat="1" ht="13.8" x14ac:dyDescent="0.3">
      <c r="A70" s="49">
        <f t="shared" si="14"/>
        <v>61</v>
      </c>
      <c r="B70" s="80" t="s">
        <v>121</v>
      </c>
      <c r="C70" s="39" t="s">
        <v>61</v>
      </c>
      <c r="D70" s="39" t="s">
        <v>82</v>
      </c>
      <c r="E70" s="43" t="s">
        <v>88</v>
      </c>
      <c r="F70" s="51">
        <f t="shared" si="15"/>
        <v>36.5</v>
      </c>
      <c r="G70" s="88">
        <f t="shared" si="16"/>
        <v>6.083333333333333</v>
      </c>
      <c r="H70" s="86">
        <v>201</v>
      </c>
      <c r="I70" s="45">
        <f>RANK(H70,H$10:H$223,1)</f>
        <v>41</v>
      </c>
      <c r="J70" s="50">
        <v>36.5</v>
      </c>
      <c r="K70" s="72"/>
      <c r="L70" s="73"/>
      <c r="M70" s="73"/>
      <c r="N70" s="72"/>
      <c r="O70" s="73"/>
      <c r="P70" s="73"/>
      <c r="Q70" s="72"/>
      <c r="R70" s="74"/>
      <c r="S70" s="53"/>
      <c r="T70" s="72"/>
      <c r="U70" s="73"/>
      <c r="V70" s="53"/>
      <c r="W70" s="72"/>
      <c r="X70" s="73"/>
      <c r="Y70" s="73"/>
      <c r="Z70" s="72"/>
      <c r="AA70" s="73"/>
      <c r="AB70" s="73"/>
      <c r="AC70" s="72"/>
      <c r="AD70" s="73"/>
      <c r="AE70" s="54"/>
      <c r="AF70" s="52"/>
      <c r="AG70" s="52"/>
      <c r="AH70" s="50"/>
      <c r="AI70" s="54"/>
      <c r="AJ70" s="32"/>
      <c r="AK70" s="64">
        <f t="shared" si="17"/>
        <v>1</v>
      </c>
      <c r="AL70" s="64">
        <f t="shared" si="18"/>
        <v>36.5</v>
      </c>
      <c r="AM70" s="64">
        <f t="shared" si="19"/>
        <v>0</v>
      </c>
      <c r="AN70" s="64">
        <f t="shared" si="20"/>
        <v>0</v>
      </c>
      <c r="AO70" s="64">
        <f t="shared" si="21"/>
        <v>0</v>
      </c>
      <c r="AP70" s="64">
        <f t="shared" si="22"/>
        <v>0</v>
      </c>
      <c r="AQ70" s="64">
        <f t="shared" si="23"/>
        <v>0</v>
      </c>
      <c r="AR70" s="64">
        <f t="shared" si="24"/>
        <v>0</v>
      </c>
      <c r="AS70" s="64">
        <f t="shared" si="25"/>
        <v>0</v>
      </c>
    </row>
    <row r="71" spans="1:45" s="27" customFormat="1" ht="13.8" x14ac:dyDescent="0.3">
      <c r="A71" s="49">
        <f t="shared" si="14"/>
        <v>62</v>
      </c>
      <c r="B71" s="80" t="s">
        <v>121</v>
      </c>
      <c r="C71" s="39" t="s">
        <v>62</v>
      </c>
      <c r="D71" s="39" t="s">
        <v>82</v>
      </c>
      <c r="E71" s="43" t="s">
        <v>88</v>
      </c>
      <c r="F71" s="51">
        <f t="shared" si="15"/>
        <v>36</v>
      </c>
      <c r="G71" s="88">
        <f t="shared" si="16"/>
        <v>6</v>
      </c>
      <c r="H71" s="86">
        <v>202</v>
      </c>
      <c r="I71" s="45">
        <f>RANK(H71,H$10:H$223,1)</f>
        <v>42</v>
      </c>
      <c r="J71" s="50">
        <v>36</v>
      </c>
      <c r="K71" s="72"/>
      <c r="L71" s="73"/>
      <c r="M71" s="73"/>
      <c r="N71" s="72"/>
      <c r="O71" s="73"/>
      <c r="P71" s="73"/>
      <c r="Q71" s="72"/>
      <c r="R71" s="74"/>
      <c r="S71" s="53"/>
      <c r="T71" s="72"/>
      <c r="U71" s="73"/>
      <c r="V71" s="73"/>
      <c r="W71" s="72"/>
      <c r="X71" s="73"/>
      <c r="Y71" s="73"/>
      <c r="Z71" s="72"/>
      <c r="AA71" s="73"/>
      <c r="AB71" s="53"/>
      <c r="AC71" s="72"/>
      <c r="AD71" s="73"/>
      <c r="AE71" s="75"/>
      <c r="AF71" s="52"/>
      <c r="AG71" s="52"/>
      <c r="AH71" s="50"/>
      <c r="AI71" s="55"/>
      <c r="AJ71" s="32"/>
      <c r="AK71" s="64">
        <f t="shared" si="17"/>
        <v>1</v>
      </c>
      <c r="AL71" s="64">
        <f t="shared" si="18"/>
        <v>36</v>
      </c>
      <c r="AM71" s="64">
        <f t="shared" si="19"/>
        <v>0</v>
      </c>
      <c r="AN71" s="64">
        <f t="shared" si="20"/>
        <v>0</v>
      </c>
      <c r="AO71" s="64">
        <f t="shared" si="21"/>
        <v>0</v>
      </c>
      <c r="AP71" s="64">
        <f t="shared" si="22"/>
        <v>0</v>
      </c>
      <c r="AQ71" s="64">
        <f t="shared" si="23"/>
        <v>0</v>
      </c>
      <c r="AR71" s="64">
        <f t="shared" si="24"/>
        <v>0</v>
      </c>
      <c r="AS71" s="64">
        <f t="shared" si="25"/>
        <v>0</v>
      </c>
    </row>
    <row r="72" spans="1:45" s="27" customFormat="1" ht="13.8" x14ac:dyDescent="0.3">
      <c r="A72" s="49">
        <f t="shared" si="14"/>
        <v>63</v>
      </c>
      <c r="B72" s="80" t="s">
        <v>121</v>
      </c>
      <c r="C72" s="39" t="s">
        <v>141</v>
      </c>
      <c r="D72" s="39" t="s">
        <v>84</v>
      </c>
      <c r="E72" s="43" t="s">
        <v>88</v>
      </c>
      <c r="F72" s="51">
        <f t="shared" si="15"/>
        <v>35.5</v>
      </c>
      <c r="G72" s="88">
        <f t="shared" si="16"/>
        <v>5.916666666666667</v>
      </c>
      <c r="H72" s="86"/>
      <c r="I72" s="45"/>
      <c r="J72" s="50"/>
      <c r="K72" s="72">
        <v>100</v>
      </c>
      <c r="L72" s="73">
        <v>35</v>
      </c>
      <c r="M72" s="73">
        <v>35.5</v>
      </c>
      <c r="N72" s="72"/>
      <c r="O72" s="73"/>
      <c r="P72" s="73"/>
      <c r="Q72" s="72"/>
      <c r="R72" s="74"/>
      <c r="S72" s="53"/>
      <c r="T72" s="72"/>
      <c r="U72" s="73"/>
      <c r="V72" s="53"/>
      <c r="W72" s="72"/>
      <c r="X72" s="73"/>
      <c r="Y72" s="73"/>
      <c r="Z72" s="72"/>
      <c r="AA72" s="73"/>
      <c r="AB72" s="53"/>
      <c r="AC72" s="72"/>
      <c r="AD72" s="73"/>
      <c r="AE72" s="54"/>
      <c r="AF72" s="52"/>
      <c r="AG72" s="52"/>
      <c r="AH72" s="50"/>
      <c r="AI72" s="54"/>
      <c r="AJ72" s="32"/>
      <c r="AK72" s="64">
        <f t="shared" si="17"/>
        <v>1</v>
      </c>
      <c r="AL72" s="64">
        <f t="shared" si="18"/>
        <v>0</v>
      </c>
      <c r="AM72" s="64">
        <f t="shared" si="19"/>
        <v>35.5</v>
      </c>
      <c r="AN72" s="64">
        <f t="shared" si="20"/>
        <v>0</v>
      </c>
      <c r="AO72" s="64">
        <f t="shared" si="21"/>
        <v>0</v>
      </c>
      <c r="AP72" s="64">
        <f t="shared" si="22"/>
        <v>0</v>
      </c>
      <c r="AQ72" s="64">
        <f t="shared" si="23"/>
        <v>0</v>
      </c>
      <c r="AR72" s="64">
        <f t="shared" si="24"/>
        <v>0</v>
      </c>
      <c r="AS72" s="64">
        <f t="shared" si="25"/>
        <v>0</v>
      </c>
    </row>
    <row r="73" spans="1:45" s="27" customFormat="1" ht="13.8" x14ac:dyDescent="0.3">
      <c r="A73" s="49">
        <f t="shared" si="14"/>
        <v>63</v>
      </c>
      <c r="B73" s="80" t="s">
        <v>121</v>
      </c>
      <c r="C73" s="39" t="s">
        <v>63</v>
      </c>
      <c r="D73" s="39" t="s">
        <v>81</v>
      </c>
      <c r="E73" s="43" t="s">
        <v>88</v>
      </c>
      <c r="F73" s="51">
        <f t="shared" si="15"/>
        <v>35.5</v>
      </c>
      <c r="G73" s="88">
        <f t="shared" si="16"/>
        <v>5.916666666666667</v>
      </c>
      <c r="H73" s="86">
        <v>202</v>
      </c>
      <c r="I73" s="45">
        <f>RANK(H73,H$10:H$223,1)</f>
        <v>42</v>
      </c>
      <c r="J73" s="50">
        <v>35.5</v>
      </c>
      <c r="K73" s="72"/>
      <c r="L73" s="73"/>
      <c r="M73" s="73"/>
      <c r="N73" s="72"/>
      <c r="O73" s="73"/>
      <c r="P73" s="53"/>
      <c r="Q73" s="72"/>
      <c r="R73" s="74"/>
      <c r="S73" s="53"/>
      <c r="T73" s="72"/>
      <c r="U73" s="73"/>
      <c r="V73" s="73"/>
      <c r="W73" s="72"/>
      <c r="X73" s="73"/>
      <c r="Y73" s="73"/>
      <c r="Z73" s="72"/>
      <c r="AA73" s="73"/>
      <c r="AB73" s="73"/>
      <c r="AC73" s="72"/>
      <c r="AD73" s="73"/>
      <c r="AE73" s="75"/>
      <c r="AF73" s="52"/>
      <c r="AG73" s="52"/>
      <c r="AH73" s="50"/>
      <c r="AI73" s="55"/>
      <c r="AJ73" s="32"/>
      <c r="AK73" s="64">
        <f t="shared" si="17"/>
        <v>1</v>
      </c>
      <c r="AL73" s="64">
        <f t="shared" si="18"/>
        <v>35.5</v>
      </c>
      <c r="AM73" s="64">
        <f t="shared" si="19"/>
        <v>0</v>
      </c>
      <c r="AN73" s="64">
        <f t="shared" si="20"/>
        <v>0</v>
      </c>
      <c r="AO73" s="64">
        <f t="shared" si="21"/>
        <v>0</v>
      </c>
      <c r="AP73" s="64">
        <f t="shared" si="22"/>
        <v>0</v>
      </c>
      <c r="AQ73" s="64">
        <f t="shared" si="23"/>
        <v>0</v>
      </c>
      <c r="AR73" s="64">
        <f t="shared" si="24"/>
        <v>0</v>
      </c>
      <c r="AS73" s="64">
        <f t="shared" si="25"/>
        <v>0</v>
      </c>
    </row>
    <row r="74" spans="1:45" s="27" customFormat="1" ht="13.8" x14ac:dyDescent="0.3">
      <c r="A74" s="49">
        <f t="shared" ref="A74:A96" si="27">RANK(G74,G$10:G$96)</f>
        <v>65</v>
      </c>
      <c r="B74" s="80" t="s">
        <v>121</v>
      </c>
      <c r="C74" s="39" t="s">
        <v>142</v>
      </c>
      <c r="D74" s="39" t="s">
        <v>84</v>
      </c>
      <c r="E74" s="43" t="s">
        <v>153</v>
      </c>
      <c r="F74" s="51">
        <f t="shared" ref="F74:F96" si="28">LARGE(AL74:AS74,1)+LARGE(AL74:AS74,2)+LARGE(AL74:AS74,3)+LARGE(AL74:AS74,4)+LARGE(AL74:AS74,5)+LARGE(AL74:AS74,6)</f>
        <v>35</v>
      </c>
      <c r="G74" s="88">
        <f t="shared" ref="G74:G96" si="29">F74/G$9</f>
        <v>5.833333333333333</v>
      </c>
      <c r="H74" s="86"/>
      <c r="I74" s="45"/>
      <c r="J74" s="50"/>
      <c r="K74" s="72">
        <v>101</v>
      </c>
      <c r="L74" s="73">
        <v>36</v>
      </c>
      <c r="M74" s="73">
        <v>35</v>
      </c>
      <c r="N74" s="72"/>
      <c r="O74" s="73"/>
      <c r="P74" s="73"/>
      <c r="Q74" s="72"/>
      <c r="R74" s="74"/>
      <c r="S74" s="53"/>
      <c r="T74" s="72"/>
      <c r="U74" s="73"/>
      <c r="V74" s="53"/>
      <c r="W74" s="72"/>
      <c r="X74" s="73"/>
      <c r="Y74" s="73"/>
      <c r="Z74" s="72"/>
      <c r="AA74" s="73"/>
      <c r="AB74" s="53"/>
      <c r="AC74" s="72"/>
      <c r="AD74" s="73"/>
      <c r="AE74" s="54"/>
      <c r="AF74" s="52"/>
      <c r="AG74" s="52"/>
      <c r="AH74" s="50"/>
      <c r="AI74" s="54"/>
      <c r="AJ74" s="32"/>
      <c r="AK74" s="64">
        <f t="shared" ref="AK74:AK96" si="30">COUNTIF(AL74:AS74,"&lt;&gt;0")</f>
        <v>1</v>
      </c>
      <c r="AL74" s="64">
        <f t="shared" ref="AL74:AL96" si="31">IF(J74=0,0,J74)</f>
        <v>0</v>
      </c>
      <c r="AM74" s="64">
        <f t="shared" ref="AM74:AM96" si="32">IF(M74=0,0,M74)</f>
        <v>35</v>
      </c>
      <c r="AN74" s="64">
        <f t="shared" ref="AN74:AN96" si="33">IF(P74=0,0,P74)</f>
        <v>0</v>
      </c>
      <c r="AO74" s="64">
        <f t="shared" ref="AO74:AO96" si="34">IF(S74=0,0,S74)</f>
        <v>0</v>
      </c>
      <c r="AP74" s="64">
        <f t="shared" ref="AP74:AP96" si="35">IF(V74=0,0,V74)</f>
        <v>0</v>
      </c>
      <c r="AQ74" s="64">
        <f t="shared" ref="AQ74:AQ96" si="36">IF(Y74=0,0,Y74)</f>
        <v>0</v>
      </c>
      <c r="AR74" s="64">
        <f t="shared" ref="AR74:AR96" si="37">IF(AB74=0,0,AB74)</f>
        <v>0</v>
      </c>
      <c r="AS74" s="64">
        <f t="shared" ref="AS74:AS96" si="38">IF(AE74=0,0,AE74)</f>
        <v>0</v>
      </c>
    </row>
    <row r="75" spans="1:45" s="27" customFormat="1" ht="13.8" x14ac:dyDescent="0.3">
      <c r="A75" s="49">
        <f t="shared" si="27"/>
        <v>65</v>
      </c>
      <c r="B75" s="80" t="s">
        <v>121</v>
      </c>
      <c r="C75" s="39" t="s">
        <v>143</v>
      </c>
      <c r="D75" s="39" t="s">
        <v>84</v>
      </c>
      <c r="E75" s="43" t="s">
        <v>153</v>
      </c>
      <c r="F75" s="51">
        <f t="shared" si="28"/>
        <v>35</v>
      </c>
      <c r="G75" s="88">
        <f t="shared" si="29"/>
        <v>5.833333333333333</v>
      </c>
      <c r="H75" s="86"/>
      <c r="I75" s="45"/>
      <c r="J75" s="50"/>
      <c r="K75" s="72">
        <v>101</v>
      </c>
      <c r="L75" s="73">
        <v>36</v>
      </c>
      <c r="M75" s="73">
        <v>35</v>
      </c>
      <c r="N75" s="72"/>
      <c r="O75" s="73"/>
      <c r="P75" s="73"/>
      <c r="Q75" s="72"/>
      <c r="R75" s="74"/>
      <c r="S75" s="53"/>
      <c r="T75" s="72"/>
      <c r="U75" s="73"/>
      <c r="V75" s="53"/>
      <c r="W75" s="72"/>
      <c r="X75" s="73"/>
      <c r="Y75" s="73"/>
      <c r="Z75" s="72"/>
      <c r="AA75" s="73"/>
      <c r="AB75" s="53"/>
      <c r="AC75" s="72"/>
      <c r="AD75" s="73"/>
      <c r="AE75" s="54"/>
      <c r="AF75" s="52"/>
      <c r="AG75" s="52"/>
      <c r="AH75" s="50"/>
      <c r="AI75" s="54"/>
      <c r="AJ75" s="32"/>
      <c r="AK75" s="64">
        <f t="shared" si="30"/>
        <v>1</v>
      </c>
      <c r="AL75" s="64">
        <f t="shared" si="31"/>
        <v>0</v>
      </c>
      <c r="AM75" s="64">
        <f t="shared" si="32"/>
        <v>35</v>
      </c>
      <c r="AN75" s="64">
        <f t="shared" si="33"/>
        <v>0</v>
      </c>
      <c r="AO75" s="64">
        <f t="shared" si="34"/>
        <v>0</v>
      </c>
      <c r="AP75" s="64">
        <f t="shared" si="35"/>
        <v>0</v>
      </c>
      <c r="AQ75" s="64">
        <f t="shared" si="36"/>
        <v>0</v>
      </c>
      <c r="AR75" s="64">
        <f t="shared" si="37"/>
        <v>0</v>
      </c>
      <c r="AS75" s="64">
        <f t="shared" si="38"/>
        <v>0</v>
      </c>
    </row>
    <row r="76" spans="1:45" s="27" customFormat="1" ht="13.8" x14ac:dyDescent="0.3">
      <c r="A76" s="49">
        <f t="shared" si="27"/>
        <v>67</v>
      </c>
      <c r="B76" s="80" t="s">
        <v>121</v>
      </c>
      <c r="C76" s="39" t="s">
        <v>65</v>
      </c>
      <c r="D76" s="39"/>
      <c r="E76" s="43" t="s">
        <v>90</v>
      </c>
      <c r="F76" s="51">
        <f t="shared" si="28"/>
        <v>34.5</v>
      </c>
      <c r="G76" s="88">
        <f t="shared" si="29"/>
        <v>5.75</v>
      </c>
      <c r="H76" s="86">
        <v>203</v>
      </c>
      <c r="I76" s="45">
        <f>RANK(H76,H$10:H$223,1)</f>
        <v>45</v>
      </c>
      <c r="J76" s="50">
        <v>34.5</v>
      </c>
      <c r="K76" s="72"/>
      <c r="L76" s="73"/>
      <c r="M76" s="73"/>
      <c r="N76" s="72"/>
      <c r="O76" s="74"/>
      <c r="P76" s="53"/>
      <c r="Q76" s="72"/>
      <c r="R76" s="74"/>
      <c r="S76" s="53"/>
      <c r="T76" s="72"/>
      <c r="U76" s="73"/>
      <c r="V76" s="73"/>
      <c r="W76" s="72"/>
      <c r="X76" s="73"/>
      <c r="Y76" s="73"/>
      <c r="Z76" s="72"/>
      <c r="AA76" s="73"/>
      <c r="AB76" s="73"/>
      <c r="AC76" s="72"/>
      <c r="AD76" s="73"/>
      <c r="AE76" s="75"/>
      <c r="AF76" s="52"/>
      <c r="AG76" s="52"/>
      <c r="AH76" s="50"/>
      <c r="AI76" s="55"/>
      <c r="AJ76" s="32"/>
      <c r="AK76" s="64">
        <f t="shared" si="30"/>
        <v>1</v>
      </c>
      <c r="AL76" s="64">
        <f t="shared" si="31"/>
        <v>34.5</v>
      </c>
      <c r="AM76" s="64">
        <f t="shared" si="32"/>
        <v>0</v>
      </c>
      <c r="AN76" s="64">
        <f t="shared" si="33"/>
        <v>0</v>
      </c>
      <c r="AO76" s="64">
        <f t="shared" si="34"/>
        <v>0</v>
      </c>
      <c r="AP76" s="64">
        <f t="shared" si="35"/>
        <v>0</v>
      </c>
      <c r="AQ76" s="64">
        <f t="shared" si="36"/>
        <v>0</v>
      </c>
      <c r="AR76" s="64">
        <f t="shared" si="37"/>
        <v>0</v>
      </c>
      <c r="AS76" s="64">
        <f t="shared" si="38"/>
        <v>0</v>
      </c>
    </row>
    <row r="77" spans="1:45" s="27" customFormat="1" ht="13.8" x14ac:dyDescent="0.3">
      <c r="A77" s="49">
        <f t="shared" si="27"/>
        <v>68</v>
      </c>
      <c r="B77" s="80" t="s">
        <v>121</v>
      </c>
      <c r="C77" s="39" t="s">
        <v>66</v>
      </c>
      <c r="D77" s="39" t="s">
        <v>83</v>
      </c>
      <c r="E77" s="43" t="s">
        <v>88</v>
      </c>
      <c r="F77" s="51">
        <f t="shared" si="28"/>
        <v>34</v>
      </c>
      <c r="G77" s="88">
        <f t="shared" si="29"/>
        <v>5.666666666666667</v>
      </c>
      <c r="H77" s="86">
        <v>204</v>
      </c>
      <c r="I77" s="45">
        <f>RANK(H77,H$10:H$223,1)</f>
        <v>46</v>
      </c>
      <c r="J77" s="50">
        <v>34</v>
      </c>
      <c r="K77" s="72"/>
      <c r="L77" s="73"/>
      <c r="M77" s="73"/>
      <c r="N77" s="72"/>
      <c r="O77" s="74"/>
      <c r="P77" s="53"/>
      <c r="Q77" s="72"/>
      <c r="R77" s="74"/>
      <c r="S77" s="53"/>
      <c r="T77" s="72"/>
      <c r="U77" s="73"/>
      <c r="V77" s="73"/>
      <c r="W77" s="72"/>
      <c r="X77" s="73"/>
      <c r="Y77" s="73"/>
      <c r="Z77" s="72"/>
      <c r="AA77" s="73"/>
      <c r="AB77" s="73"/>
      <c r="AC77" s="72"/>
      <c r="AD77" s="73"/>
      <c r="AE77" s="75"/>
      <c r="AF77" s="52"/>
      <c r="AG77" s="52"/>
      <c r="AH77" s="50"/>
      <c r="AI77" s="55"/>
      <c r="AJ77" s="32"/>
      <c r="AK77" s="64">
        <f t="shared" si="30"/>
        <v>1</v>
      </c>
      <c r="AL77" s="64">
        <f t="shared" si="31"/>
        <v>34</v>
      </c>
      <c r="AM77" s="64">
        <f t="shared" si="32"/>
        <v>0</v>
      </c>
      <c r="AN77" s="64">
        <f t="shared" si="33"/>
        <v>0</v>
      </c>
      <c r="AO77" s="64">
        <f t="shared" si="34"/>
        <v>0</v>
      </c>
      <c r="AP77" s="64">
        <f t="shared" si="35"/>
        <v>0</v>
      </c>
      <c r="AQ77" s="64">
        <f t="shared" si="36"/>
        <v>0</v>
      </c>
      <c r="AR77" s="64">
        <f t="shared" si="37"/>
        <v>0</v>
      </c>
      <c r="AS77" s="64">
        <f t="shared" si="38"/>
        <v>0</v>
      </c>
    </row>
    <row r="78" spans="1:45" s="27" customFormat="1" ht="13.8" x14ac:dyDescent="0.3">
      <c r="A78" s="49">
        <f t="shared" si="27"/>
        <v>69</v>
      </c>
      <c r="B78" s="80" t="s">
        <v>121</v>
      </c>
      <c r="C78" s="39" t="s">
        <v>144</v>
      </c>
      <c r="D78" s="39" t="s">
        <v>84</v>
      </c>
      <c r="E78" s="43" t="s">
        <v>88</v>
      </c>
      <c r="F78" s="51">
        <f t="shared" si="28"/>
        <v>33.5</v>
      </c>
      <c r="G78" s="88">
        <f t="shared" si="29"/>
        <v>5.583333333333333</v>
      </c>
      <c r="H78" s="86"/>
      <c r="I78" s="45"/>
      <c r="J78" s="50"/>
      <c r="K78" s="72">
        <v>102</v>
      </c>
      <c r="L78" s="73">
        <v>39</v>
      </c>
      <c r="M78" s="73">
        <v>33.5</v>
      </c>
      <c r="N78" s="72"/>
      <c r="O78" s="73"/>
      <c r="P78" s="73"/>
      <c r="Q78" s="72"/>
      <c r="R78" s="74"/>
      <c r="S78" s="53"/>
      <c r="T78" s="72"/>
      <c r="U78" s="73"/>
      <c r="V78" s="53"/>
      <c r="W78" s="72"/>
      <c r="X78" s="73"/>
      <c r="Y78" s="73"/>
      <c r="Z78" s="72"/>
      <c r="AA78" s="73"/>
      <c r="AB78" s="53"/>
      <c r="AC78" s="72"/>
      <c r="AD78" s="73"/>
      <c r="AE78" s="54"/>
      <c r="AF78" s="52"/>
      <c r="AG78" s="52"/>
      <c r="AH78" s="50"/>
      <c r="AI78" s="54"/>
      <c r="AJ78" s="32"/>
      <c r="AK78" s="64">
        <f t="shared" si="30"/>
        <v>1</v>
      </c>
      <c r="AL78" s="64">
        <f t="shared" si="31"/>
        <v>0</v>
      </c>
      <c r="AM78" s="64">
        <f t="shared" si="32"/>
        <v>33.5</v>
      </c>
      <c r="AN78" s="64">
        <f t="shared" si="33"/>
        <v>0</v>
      </c>
      <c r="AO78" s="64">
        <f t="shared" si="34"/>
        <v>0</v>
      </c>
      <c r="AP78" s="64">
        <f t="shared" si="35"/>
        <v>0</v>
      </c>
      <c r="AQ78" s="64">
        <f t="shared" si="36"/>
        <v>0</v>
      </c>
      <c r="AR78" s="64">
        <f t="shared" si="37"/>
        <v>0</v>
      </c>
      <c r="AS78" s="64">
        <f t="shared" si="38"/>
        <v>0</v>
      </c>
    </row>
    <row r="79" spans="1:45" s="27" customFormat="1" ht="13.8" x14ac:dyDescent="0.3">
      <c r="A79" s="49">
        <f t="shared" si="27"/>
        <v>69</v>
      </c>
      <c r="B79" s="80" t="s">
        <v>121</v>
      </c>
      <c r="C79" s="39" t="s">
        <v>67</v>
      </c>
      <c r="D79" s="39" t="s">
        <v>83</v>
      </c>
      <c r="E79" s="43" t="s">
        <v>88</v>
      </c>
      <c r="F79" s="51">
        <f t="shared" si="28"/>
        <v>33.5</v>
      </c>
      <c r="G79" s="88">
        <f t="shared" si="29"/>
        <v>5.583333333333333</v>
      </c>
      <c r="H79" s="86">
        <v>205</v>
      </c>
      <c r="I79" s="45">
        <f>RANK(H79,H$10:H$223,1)</f>
        <v>47</v>
      </c>
      <c r="J79" s="50">
        <v>33.5</v>
      </c>
      <c r="K79" s="72"/>
      <c r="L79" s="73"/>
      <c r="M79" s="73"/>
      <c r="N79" s="72"/>
      <c r="O79" s="73"/>
      <c r="P79" s="73"/>
      <c r="Q79" s="72"/>
      <c r="R79" s="73"/>
      <c r="S79" s="73"/>
      <c r="T79" s="72"/>
      <c r="U79" s="73"/>
      <c r="V79" s="73"/>
      <c r="W79" s="72"/>
      <c r="X79" s="73"/>
      <c r="Y79" s="53"/>
      <c r="Z79" s="72"/>
      <c r="AA79" s="73"/>
      <c r="AB79" s="73"/>
      <c r="AC79" s="72"/>
      <c r="AD79" s="73"/>
      <c r="AE79" s="75"/>
      <c r="AF79" s="52"/>
      <c r="AG79" s="52"/>
      <c r="AH79" s="50"/>
      <c r="AI79" s="55"/>
      <c r="AJ79" s="32"/>
      <c r="AK79" s="64">
        <f t="shared" si="30"/>
        <v>1</v>
      </c>
      <c r="AL79" s="64">
        <f t="shared" si="31"/>
        <v>33.5</v>
      </c>
      <c r="AM79" s="64">
        <f t="shared" si="32"/>
        <v>0</v>
      </c>
      <c r="AN79" s="64">
        <f t="shared" si="33"/>
        <v>0</v>
      </c>
      <c r="AO79" s="64">
        <f t="shared" si="34"/>
        <v>0</v>
      </c>
      <c r="AP79" s="64">
        <f t="shared" si="35"/>
        <v>0</v>
      </c>
      <c r="AQ79" s="64">
        <f t="shared" si="36"/>
        <v>0</v>
      </c>
      <c r="AR79" s="64">
        <f t="shared" si="37"/>
        <v>0</v>
      </c>
      <c r="AS79" s="64">
        <f t="shared" si="38"/>
        <v>0</v>
      </c>
    </row>
    <row r="80" spans="1:45" s="27" customFormat="1" ht="13.8" x14ac:dyDescent="0.3">
      <c r="A80" s="49">
        <f t="shared" si="27"/>
        <v>71</v>
      </c>
      <c r="B80" s="80" t="s">
        <v>121</v>
      </c>
      <c r="C80" s="39" t="s">
        <v>68</v>
      </c>
      <c r="D80" s="39" t="s">
        <v>81</v>
      </c>
      <c r="E80" s="43" t="s">
        <v>88</v>
      </c>
      <c r="F80" s="51">
        <f t="shared" si="28"/>
        <v>33</v>
      </c>
      <c r="G80" s="88">
        <f t="shared" si="29"/>
        <v>5.5</v>
      </c>
      <c r="H80" s="86">
        <v>206</v>
      </c>
      <c r="I80" s="45">
        <f>RANK(H80,H$10:H$223,1)</f>
        <v>48</v>
      </c>
      <c r="J80" s="50">
        <v>33</v>
      </c>
      <c r="K80" s="72"/>
      <c r="L80" s="73"/>
      <c r="M80" s="73"/>
      <c r="N80" s="72"/>
      <c r="O80" s="73"/>
      <c r="P80" s="73"/>
      <c r="Q80" s="72"/>
      <c r="R80" s="74"/>
      <c r="S80" s="53"/>
      <c r="T80" s="72"/>
      <c r="U80" s="73"/>
      <c r="V80" s="53"/>
      <c r="W80" s="72"/>
      <c r="X80" s="73"/>
      <c r="Y80" s="53"/>
      <c r="Z80" s="72"/>
      <c r="AA80" s="73"/>
      <c r="AB80" s="53"/>
      <c r="AC80" s="72"/>
      <c r="AD80" s="73"/>
      <c r="AE80" s="75"/>
      <c r="AF80" s="52"/>
      <c r="AG80" s="52"/>
      <c r="AH80" s="50"/>
      <c r="AI80" s="55"/>
      <c r="AJ80" s="32"/>
      <c r="AK80" s="64">
        <f t="shared" si="30"/>
        <v>1</v>
      </c>
      <c r="AL80" s="64">
        <f t="shared" si="31"/>
        <v>33</v>
      </c>
      <c r="AM80" s="64">
        <f t="shared" si="32"/>
        <v>0</v>
      </c>
      <c r="AN80" s="64">
        <f t="shared" si="33"/>
        <v>0</v>
      </c>
      <c r="AO80" s="64">
        <f t="shared" si="34"/>
        <v>0</v>
      </c>
      <c r="AP80" s="64">
        <f t="shared" si="35"/>
        <v>0</v>
      </c>
      <c r="AQ80" s="64">
        <f t="shared" si="36"/>
        <v>0</v>
      </c>
      <c r="AR80" s="64">
        <f t="shared" si="37"/>
        <v>0</v>
      </c>
      <c r="AS80" s="64">
        <f t="shared" si="38"/>
        <v>0</v>
      </c>
    </row>
    <row r="81" spans="1:45" s="27" customFormat="1" ht="13.8" x14ac:dyDescent="0.3">
      <c r="A81" s="49">
        <f t="shared" si="27"/>
        <v>72</v>
      </c>
      <c r="B81" s="80" t="s">
        <v>121</v>
      </c>
      <c r="C81" s="39" t="s">
        <v>69</v>
      </c>
      <c r="D81" s="39" t="s">
        <v>83</v>
      </c>
      <c r="E81" s="43" t="s">
        <v>88</v>
      </c>
      <c r="F81" s="51">
        <f t="shared" si="28"/>
        <v>32.5</v>
      </c>
      <c r="G81" s="88">
        <f t="shared" si="29"/>
        <v>5.416666666666667</v>
      </c>
      <c r="H81" s="86">
        <v>206</v>
      </c>
      <c r="I81" s="45">
        <f>RANK(H81,H$10:H$223,1)</f>
        <v>48</v>
      </c>
      <c r="J81" s="50">
        <v>32.5</v>
      </c>
      <c r="K81" s="72"/>
      <c r="L81" s="73"/>
      <c r="M81" s="73"/>
      <c r="N81" s="72"/>
      <c r="O81" s="73"/>
      <c r="P81" s="53"/>
      <c r="Q81" s="72"/>
      <c r="R81" s="74"/>
      <c r="S81" s="53"/>
      <c r="T81" s="72"/>
      <c r="U81" s="73"/>
      <c r="V81" s="73"/>
      <c r="W81" s="72"/>
      <c r="X81" s="73"/>
      <c r="Y81" s="53"/>
      <c r="Z81" s="72"/>
      <c r="AA81" s="73"/>
      <c r="AB81" s="53"/>
      <c r="AC81" s="72"/>
      <c r="AD81" s="73"/>
      <c r="AE81" s="75"/>
      <c r="AF81" s="52"/>
      <c r="AG81" s="52"/>
      <c r="AH81" s="50"/>
      <c r="AI81" s="55"/>
      <c r="AJ81" s="32"/>
      <c r="AK81" s="64">
        <f t="shared" si="30"/>
        <v>1</v>
      </c>
      <c r="AL81" s="64">
        <f t="shared" si="31"/>
        <v>32.5</v>
      </c>
      <c r="AM81" s="64">
        <f t="shared" si="32"/>
        <v>0</v>
      </c>
      <c r="AN81" s="64">
        <f t="shared" si="33"/>
        <v>0</v>
      </c>
      <c r="AO81" s="64">
        <f t="shared" si="34"/>
        <v>0</v>
      </c>
      <c r="AP81" s="64">
        <f t="shared" si="35"/>
        <v>0</v>
      </c>
      <c r="AQ81" s="64">
        <f t="shared" si="36"/>
        <v>0</v>
      </c>
      <c r="AR81" s="64">
        <f t="shared" si="37"/>
        <v>0</v>
      </c>
      <c r="AS81" s="64">
        <f t="shared" si="38"/>
        <v>0</v>
      </c>
    </row>
    <row r="82" spans="1:45" s="27" customFormat="1" ht="13.8" x14ac:dyDescent="0.3">
      <c r="A82" s="49">
        <f t="shared" si="27"/>
        <v>73</v>
      </c>
      <c r="B82" s="80" t="s">
        <v>121</v>
      </c>
      <c r="C82" s="39" t="s">
        <v>70</v>
      </c>
      <c r="D82" s="39" t="s">
        <v>82</v>
      </c>
      <c r="E82" s="43" t="s">
        <v>88</v>
      </c>
      <c r="F82" s="51">
        <f t="shared" si="28"/>
        <v>32</v>
      </c>
      <c r="G82" s="88">
        <f t="shared" si="29"/>
        <v>5.333333333333333</v>
      </c>
      <c r="H82" s="86">
        <v>207</v>
      </c>
      <c r="I82" s="45">
        <f>RANK(H82,H$10:H$223,1)</f>
        <v>50</v>
      </c>
      <c r="J82" s="50">
        <v>32</v>
      </c>
      <c r="K82" s="72"/>
      <c r="L82" s="73"/>
      <c r="M82" s="73"/>
      <c r="N82" s="72"/>
      <c r="O82" s="74"/>
      <c r="P82" s="53"/>
      <c r="Q82" s="72"/>
      <c r="R82" s="74"/>
      <c r="S82" s="53"/>
      <c r="T82" s="72"/>
      <c r="U82" s="73"/>
      <c r="V82" s="53"/>
      <c r="W82" s="72"/>
      <c r="X82" s="73"/>
      <c r="Y82" s="73"/>
      <c r="Z82" s="72"/>
      <c r="AA82" s="73"/>
      <c r="AB82" s="53"/>
      <c r="AC82" s="72"/>
      <c r="AD82" s="73"/>
      <c r="AE82" s="75"/>
      <c r="AF82" s="52"/>
      <c r="AG82" s="52"/>
      <c r="AH82" s="50"/>
      <c r="AI82" s="55"/>
      <c r="AJ82" s="32"/>
      <c r="AK82" s="64">
        <f t="shared" si="30"/>
        <v>1</v>
      </c>
      <c r="AL82" s="64">
        <f t="shared" si="31"/>
        <v>32</v>
      </c>
      <c r="AM82" s="64">
        <f t="shared" si="32"/>
        <v>0</v>
      </c>
      <c r="AN82" s="64">
        <f t="shared" si="33"/>
        <v>0</v>
      </c>
      <c r="AO82" s="64">
        <f t="shared" si="34"/>
        <v>0</v>
      </c>
      <c r="AP82" s="64">
        <f t="shared" si="35"/>
        <v>0</v>
      </c>
      <c r="AQ82" s="64">
        <f t="shared" si="36"/>
        <v>0</v>
      </c>
      <c r="AR82" s="64">
        <f t="shared" si="37"/>
        <v>0</v>
      </c>
      <c r="AS82" s="64">
        <f t="shared" si="38"/>
        <v>0</v>
      </c>
    </row>
    <row r="83" spans="1:45" s="27" customFormat="1" ht="13.8" x14ac:dyDescent="0.3">
      <c r="A83" s="49">
        <f t="shared" si="27"/>
        <v>74</v>
      </c>
      <c r="B83" s="80" t="s">
        <v>121</v>
      </c>
      <c r="C83" s="39" t="s">
        <v>145</v>
      </c>
      <c r="D83" s="39" t="s">
        <v>84</v>
      </c>
      <c r="E83" s="43" t="s">
        <v>88</v>
      </c>
      <c r="F83" s="51">
        <f t="shared" si="28"/>
        <v>31.5</v>
      </c>
      <c r="G83" s="88">
        <f t="shared" si="29"/>
        <v>5.25</v>
      </c>
      <c r="H83" s="86"/>
      <c r="I83" s="45"/>
      <c r="J83" s="50"/>
      <c r="K83" s="72">
        <v>108</v>
      </c>
      <c r="L83" s="73">
        <v>43</v>
      </c>
      <c r="M83" s="73">
        <v>31.5</v>
      </c>
      <c r="N83" s="72"/>
      <c r="O83" s="73"/>
      <c r="P83" s="73"/>
      <c r="Q83" s="72"/>
      <c r="R83" s="74"/>
      <c r="S83" s="53"/>
      <c r="T83" s="72"/>
      <c r="U83" s="73"/>
      <c r="V83" s="53"/>
      <c r="W83" s="72"/>
      <c r="X83" s="73"/>
      <c r="Y83" s="73"/>
      <c r="Z83" s="72"/>
      <c r="AA83" s="73"/>
      <c r="AB83" s="53"/>
      <c r="AC83" s="72"/>
      <c r="AD83" s="73"/>
      <c r="AE83" s="54"/>
      <c r="AF83" s="52"/>
      <c r="AG83" s="52"/>
      <c r="AH83" s="50"/>
      <c r="AI83" s="54"/>
      <c r="AJ83" s="32"/>
      <c r="AK83" s="64">
        <f t="shared" si="30"/>
        <v>1</v>
      </c>
      <c r="AL83" s="64">
        <f t="shared" si="31"/>
        <v>0</v>
      </c>
      <c r="AM83" s="64">
        <f t="shared" si="32"/>
        <v>31.5</v>
      </c>
      <c r="AN83" s="64">
        <f t="shared" si="33"/>
        <v>0</v>
      </c>
      <c r="AO83" s="64">
        <f t="shared" si="34"/>
        <v>0</v>
      </c>
      <c r="AP83" s="64">
        <f t="shared" si="35"/>
        <v>0</v>
      </c>
      <c r="AQ83" s="64">
        <f t="shared" si="36"/>
        <v>0</v>
      </c>
      <c r="AR83" s="64">
        <f t="shared" si="37"/>
        <v>0</v>
      </c>
      <c r="AS83" s="64">
        <f t="shared" si="38"/>
        <v>0</v>
      </c>
    </row>
    <row r="84" spans="1:45" s="27" customFormat="1" ht="13.8" x14ac:dyDescent="0.3">
      <c r="A84" s="49">
        <f t="shared" si="27"/>
        <v>74</v>
      </c>
      <c r="B84" s="80" t="s">
        <v>121</v>
      </c>
      <c r="C84" s="39" t="s">
        <v>71</v>
      </c>
      <c r="D84" s="39" t="s">
        <v>82</v>
      </c>
      <c r="E84" s="43" t="s">
        <v>88</v>
      </c>
      <c r="F84" s="51">
        <f t="shared" si="28"/>
        <v>31.5</v>
      </c>
      <c r="G84" s="88">
        <f t="shared" si="29"/>
        <v>5.25</v>
      </c>
      <c r="H84" s="86">
        <v>208</v>
      </c>
      <c r="I84" s="45">
        <f>RANK(H84,H$10:H$223,1)</f>
        <v>51</v>
      </c>
      <c r="J84" s="50">
        <v>31.5</v>
      </c>
      <c r="K84" s="72"/>
      <c r="L84" s="73"/>
      <c r="M84" s="73"/>
      <c r="N84" s="72"/>
      <c r="O84" s="73"/>
      <c r="P84" s="53"/>
      <c r="Q84" s="72"/>
      <c r="R84" s="73"/>
      <c r="S84" s="53"/>
      <c r="T84" s="72"/>
      <c r="U84" s="73"/>
      <c r="V84" s="53"/>
      <c r="W84" s="72"/>
      <c r="X84" s="73"/>
      <c r="Y84" s="73"/>
      <c r="Z84" s="72"/>
      <c r="AA84" s="73"/>
      <c r="AB84" s="73"/>
      <c r="AC84" s="72"/>
      <c r="AD84" s="73"/>
      <c r="AE84" s="75"/>
      <c r="AF84" s="52"/>
      <c r="AG84" s="52"/>
      <c r="AH84" s="50"/>
      <c r="AI84" s="55"/>
      <c r="AJ84" s="32"/>
      <c r="AK84" s="64">
        <f t="shared" si="30"/>
        <v>1</v>
      </c>
      <c r="AL84" s="64">
        <f t="shared" si="31"/>
        <v>31.5</v>
      </c>
      <c r="AM84" s="64">
        <f t="shared" si="32"/>
        <v>0</v>
      </c>
      <c r="AN84" s="64">
        <f t="shared" si="33"/>
        <v>0</v>
      </c>
      <c r="AO84" s="64">
        <f t="shared" si="34"/>
        <v>0</v>
      </c>
      <c r="AP84" s="64">
        <f t="shared" si="35"/>
        <v>0</v>
      </c>
      <c r="AQ84" s="64">
        <f t="shared" si="36"/>
        <v>0</v>
      </c>
      <c r="AR84" s="64">
        <f t="shared" si="37"/>
        <v>0</v>
      </c>
      <c r="AS84" s="64">
        <f t="shared" si="38"/>
        <v>0</v>
      </c>
    </row>
    <row r="85" spans="1:45" s="27" customFormat="1" ht="13.8" x14ac:dyDescent="0.3">
      <c r="A85" s="49">
        <f t="shared" si="27"/>
        <v>76</v>
      </c>
      <c r="B85" s="80" t="s">
        <v>121</v>
      </c>
      <c r="C85" s="39" t="s">
        <v>72</v>
      </c>
      <c r="D85" s="39" t="s">
        <v>85</v>
      </c>
      <c r="E85" s="43" t="s">
        <v>88</v>
      </c>
      <c r="F85" s="51">
        <f t="shared" si="28"/>
        <v>31</v>
      </c>
      <c r="G85" s="88">
        <f t="shared" si="29"/>
        <v>5.166666666666667</v>
      </c>
      <c r="H85" s="86">
        <v>209</v>
      </c>
      <c r="I85" s="45">
        <f>RANK(H85,H$10:H$223,1)</f>
        <v>52</v>
      </c>
      <c r="J85" s="50">
        <v>31</v>
      </c>
      <c r="K85" s="72"/>
      <c r="L85" s="73"/>
      <c r="M85" s="73"/>
      <c r="N85" s="72"/>
      <c r="O85" s="73"/>
      <c r="P85" s="73"/>
      <c r="Q85" s="72"/>
      <c r="R85" s="73"/>
      <c r="S85" s="73"/>
      <c r="T85" s="72"/>
      <c r="U85" s="73"/>
      <c r="V85" s="73"/>
      <c r="W85" s="72"/>
      <c r="X85" s="73"/>
      <c r="Y85" s="73"/>
      <c r="Z85" s="72"/>
      <c r="AA85" s="73"/>
      <c r="AB85" s="53"/>
      <c r="AC85" s="72"/>
      <c r="AD85" s="73"/>
      <c r="AE85" s="54"/>
      <c r="AF85" s="52"/>
      <c r="AG85" s="52"/>
      <c r="AH85" s="50"/>
      <c r="AI85" s="54"/>
      <c r="AJ85" s="32"/>
      <c r="AK85" s="64">
        <f t="shared" si="30"/>
        <v>1</v>
      </c>
      <c r="AL85" s="64">
        <f t="shared" si="31"/>
        <v>31</v>
      </c>
      <c r="AM85" s="64">
        <f t="shared" si="32"/>
        <v>0</v>
      </c>
      <c r="AN85" s="64">
        <f t="shared" si="33"/>
        <v>0</v>
      </c>
      <c r="AO85" s="64">
        <f t="shared" si="34"/>
        <v>0</v>
      </c>
      <c r="AP85" s="64">
        <f t="shared" si="35"/>
        <v>0</v>
      </c>
      <c r="AQ85" s="64">
        <f t="shared" si="36"/>
        <v>0</v>
      </c>
      <c r="AR85" s="64">
        <f t="shared" si="37"/>
        <v>0</v>
      </c>
      <c r="AS85" s="64">
        <f t="shared" si="38"/>
        <v>0</v>
      </c>
    </row>
    <row r="86" spans="1:45" s="27" customFormat="1" ht="13.8" x14ac:dyDescent="0.3">
      <c r="A86" s="49">
        <f t="shared" si="27"/>
        <v>77</v>
      </c>
      <c r="B86" s="80" t="s">
        <v>121</v>
      </c>
      <c r="C86" s="39" t="s">
        <v>146</v>
      </c>
      <c r="D86" s="39" t="s">
        <v>84</v>
      </c>
      <c r="E86" s="43" t="s">
        <v>88</v>
      </c>
      <c r="F86" s="51">
        <f t="shared" si="28"/>
        <v>30.5</v>
      </c>
      <c r="G86" s="88">
        <f t="shared" si="29"/>
        <v>5.083333333333333</v>
      </c>
      <c r="H86" s="86"/>
      <c r="I86" s="45"/>
      <c r="J86" s="50"/>
      <c r="K86" s="72">
        <v>110</v>
      </c>
      <c r="L86" s="73">
        <v>45</v>
      </c>
      <c r="M86" s="73">
        <v>30.5</v>
      </c>
      <c r="N86" s="72"/>
      <c r="O86" s="73"/>
      <c r="P86" s="73"/>
      <c r="Q86" s="72"/>
      <c r="R86" s="74"/>
      <c r="S86" s="53"/>
      <c r="T86" s="72"/>
      <c r="U86" s="73"/>
      <c r="V86" s="53"/>
      <c r="W86" s="72"/>
      <c r="X86" s="73"/>
      <c r="Y86" s="73"/>
      <c r="Z86" s="72"/>
      <c r="AA86" s="73"/>
      <c r="AB86" s="53"/>
      <c r="AC86" s="72"/>
      <c r="AD86" s="73"/>
      <c r="AE86" s="54"/>
      <c r="AF86" s="52"/>
      <c r="AG86" s="52"/>
      <c r="AH86" s="50"/>
      <c r="AI86" s="54"/>
      <c r="AJ86" s="32"/>
      <c r="AK86" s="64">
        <f t="shared" si="30"/>
        <v>1</v>
      </c>
      <c r="AL86" s="64">
        <f t="shared" si="31"/>
        <v>0</v>
      </c>
      <c r="AM86" s="64">
        <f t="shared" si="32"/>
        <v>30.5</v>
      </c>
      <c r="AN86" s="64">
        <f t="shared" si="33"/>
        <v>0</v>
      </c>
      <c r="AO86" s="64">
        <f t="shared" si="34"/>
        <v>0</v>
      </c>
      <c r="AP86" s="64">
        <f t="shared" si="35"/>
        <v>0</v>
      </c>
      <c r="AQ86" s="64">
        <f t="shared" si="36"/>
        <v>0</v>
      </c>
      <c r="AR86" s="64">
        <f t="shared" si="37"/>
        <v>0</v>
      </c>
      <c r="AS86" s="64">
        <f t="shared" si="38"/>
        <v>0</v>
      </c>
    </row>
    <row r="87" spans="1:45" s="27" customFormat="1" ht="13.8" x14ac:dyDescent="0.3">
      <c r="A87" s="49">
        <f t="shared" si="27"/>
        <v>77</v>
      </c>
      <c r="B87" s="80" t="s">
        <v>121</v>
      </c>
      <c r="C87" s="39" t="s">
        <v>73</v>
      </c>
      <c r="D87" s="39" t="s">
        <v>83</v>
      </c>
      <c r="E87" s="43" t="s">
        <v>88</v>
      </c>
      <c r="F87" s="51">
        <f t="shared" si="28"/>
        <v>30.5</v>
      </c>
      <c r="G87" s="88">
        <f t="shared" si="29"/>
        <v>5.083333333333333</v>
      </c>
      <c r="H87" s="86">
        <v>209</v>
      </c>
      <c r="I87" s="45">
        <f>RANK(H87,H$10:H$223,1)</f>
        <v>52</v>
      </c>
      <c r="J87" s="50">
        <v>30.5</v>
      </c>
      <c r="K87" s="72"/>
      <c r="L87" s="73"/>
      <c r="M87" s="73"/>
      <c r="N87" s="72"/>
      <c r="O87" s="73"/>
      <c r="P87" s="53"/>
      <c r="Q87" s="72"/>
      <c r="R87" s="74"/>
      <c r="S87" s="53"/>
      <c r="T87" s="72"/>
      <c r="U87" s="73"/>
      <c r="V87" s="73"/>
      <c r="W87" s="72"/>
      <c r="X87" s="73"/>
      <c r="Y87" s="73"/>
      <c r="Z87" s="72"/>
      <c r="AA87" s="73"/>
      <c r="AB87" s="73"/>
      <c r="AC87" s="72"/>
      <c r="AD87" s="73"/>
      <c r="AE87" s="75"/>
      <c r="AF87" s="52"/>
      <c r="AG87" s="52"/>
      <c r="AH87" s="50"/>
      <c r="AI87" s="55"/>
      <c r="AJ87" s="32"/>
      <c r="AK87" s="64">
        <f t="shared" si="30"/>
        <v>1</v>
      </c>
      <c r="AL87" s="64">
        <f t="shared" si="31"/>
        <v>30.5</v>
      </c>
      <c r="AM87" s="64">
        <f t="shared" si="32"/>
        <v>0</v>
      </c>
      <c r="AN87" s="64">
        <f t="shared" si="33"/>
        <v>0</v>
      </c>
      <c r="AO87" s="64">
        <f t="shared" si="34"/>
        <v>0</v>
      </c>
      <c r="AP87" s="64">
        <f t="shared" si="35"/>
        <v>0</v>
      </c>
      <c r="AQ87" s="64">
        <f t="shared" si="36"/>
        <v>0</v>
      </c>
      <c r="AR87" s="64">
        <f t="shared" si="37"/>
        <v>0</v>
      </c>
      <c r="AS87" s="64">
        <f t="shared" si="38"/>
        <v>0</v>
      </c>
    </row>
    <row r="88" spans="1:45" s="27" customFormat="1" ht="13.8" x14ac:dyDescent="0.3">
      <c r="A88" s="49">
        <f t="shared" si="27"/>
        <v>79</v>
      </c>
      <c r="B88" s="80" t="s">
        <v>121</v>
      </c>
      <c r="C88" s="39" t="s">
        <v>147</v>
      </c>
      <c r="D88" s="39"/>
      <c r="E88" s="43" t="s">
        <v>153</v>
      </c>
      <c r="F88" s="51">
        <f t="shared" si="28"/>
        <v>30</v>
      </c>
      <c r="G88" s="88">
        <f t="shared" si="29"/>
        <v>5</v>
      </c>
      <c r="H88" s="86"/>
      <c r="I88" s="45"/>
      <c r="J88" s="50"/>
      <c r="K88" s="72">
        <v>111</v>
      </c>
      <c r="L88" s="73">
        <v>46</v>
      </c>
      <c r="M88" s="73">
        <v>30</v>
      </c>
      <c r="N88" s="72"/>
      <c r="O88" s="73"/>
      <c r="P88" s="73"/>
      <c r="Q88" s="72"/>
      <c r="R88" s="74"/>
      <c r="S88" s="53"/>
      <c r="T88" s="72"/>
      <c r="U88" s="73"/>
      <c r="V88" s="53"/>
      <c r="W88" s="72"/>
      <c r="X88" s="73"/>
      <c r="Y88" s="73"/>
      <c r="Z88" s="72"/>
      <c r="AA88" s="73"/>
      <c r="AB88" s="53"/>
      <c r="AC88" s="72"/>
      <c r="AD88" s="73"/>
      <c r="AE88" s="54"/>
      <c r="AF88" s="52"/>
      <c r="AG88" s="52"/>
      <c r="AH88" s="50"/>
      <c r="AI88" s="54"/>
      <c r="AJ88" s="32"/>
      <c r="AK88" s="64">
        <f t="shared" si="30"/>
        <v>1</v>
      </c>
      <c r="AL88" s="64">
        <f t="shared" si="31"/>
        <v>0</v>
      </c>
      <c r="AM88" s="64">
        <f t="shared" si="32"/>
        <v>30</v>
      </c>
      <c r="AN88" s="64">
        <f t="shared" si="33"/>
        <v>0</v>
      </c>
      <c r="AO88" s="64">
        <f t="shared" si="34"/>
        <v>0</v>
      </c>
      <c r="AP88" s="64">
        <f t="shared" si="35"/>
        <v>0</v>
      </c>
      <c r="AQ88" s="64">
        <f t="shared" si="36"/>
        <v>0</v>
      </c>
      <c r="AR88" s="64">
        <f t="shared" si="37"/>
        <v>0</v>
      </c>
      <c r="AS88" s="64">
        <f t="shared" si="38"/>
        <v>0</v>
      </c>
    </row>
    <row r="89" spans="1:45" s="27" customFormat="1" ht="13.8" x14ac:dyDescent="0.3">
      <c r="A89" s="49">
        <f t="shared" si="27"/>
        <v>80</v>
      </c>
      <c r="B89" s="80" t="s">
        <v>121</v>
      </c>
      <c r="C89" s="39" t="s">
        <v>148</v>
      </c>
      <c r="D89" s="39"/>
      <c r="E89" s="43" t="s">
        <v>153</v>
      </c>
      <c r="F89" s="51">
        <f t="shared" si="28"/>
        <v>29.5</v>
      </c>
      <c r="G89" s="88">
        <f t="shared" si="29"/>
        <v>4.916666666666667</v>
      </c>
      <c r="H89" s="86"/>
      <c r="I89" s="45"/>
      <c r="J89" s="50"/>
      <c r="K89" s="72">
        <v>115</v>
      </c>
      <c r="L89" s="73">
        <v>47</v>
      </c>
      <c r="M89" s="73">
        <v>29.5</v>
      </c>
      <c r="N89" s="72"/>
      <c r="O89" s="73"/>
      <c r="P89" s="73"/>
      <c r="Q89" s="72"/>
      <c r="R89" s="74"/>
      <c r="S89" s="53"/>
      <c r="T89" s="72"/>
      <c r="U89" s="73"/>
      <c r="V89" s="53"/>
      <c r="W89" s="72"/>
      <c r="X89" s="73"/>
      <c r="Y89" s="73"/>
      <c r="Z89" s="72"/>
      <c r="AA89" s="73"/>
      <c r="AB89" s="53"/>
      <c r="AC89" s="72"/>
      <c r="AD89" s="73"/>
      <c r="AE89" s="54"/>
      <c r="AF89" s="52"/>
      <c r="AG89" s="52"/>
      <c r="AH89" s="50"/>
      <c r="AI89" s="54"/>
      <c r="AJ89" s="32"/>
      <c r="AK89" s="64">
        <f t="shared" si="30"/>
        <v>1</v>
      </c>
      <c r="AL89" s="64">
        <f t="shared" si="31"/>
        <v>0</v>
      </c>
      <c r="AM89" s="64">
        <f t="shared" si="32"/>
        <v>29.5</v>
      </c>
      <c r="AN89" s="64">
        <f t="shared" si="33"/>
        <v>0</v>
      </c>
      <c r="AO89" s="64">
        <f t="shared" si="34"/>
        <v>0</v>
      </c>
      <c r="AP89" s="64">
        <f t="shared" si="35"/>
        <v>0</v>
      </c>
      <c r="AQ89" s="64">
        <f t="shared" si="36"/>
        <v>0</v>
      </c>
      <c r="AR89" s="64">
        <f t="shared" si="37"/>
        <v>0</v>
      </c>
      <c r="AS89" s="64">
        <f t="shared" si="38"/>
        <v>0</v>
      </c>
    </row>
    <row r="90" spans="1:45" s="27" customFormat="1" ht="13.8" x14ac:dyDescent="0.3">
      <c r="A90" s="49">
        <f t="shared" si="27"/>
        <v>81</v>
      </c>
      <c r="B90" s="80" t="s">
        <v>121</v>
      </c>
      <c r="C90" s="39" t="s">
        <v>149</v>
      </c>
      <c r="D90" s="39" t="s">
        <v>84</v>
      </c>
      <c r="E90" s="43" t="s">
        <v>88</v>
      </c>
      <c r="F90" s="51">
        <f t="shared" si="28"/>
        <v>29</v>
      </c>
      <c r="G90" s="88">
        <f t="shared" si="29"/>
        <v>4.833333333333333</v>
      </c>
      <c r="H90" s="86"/>
      <c r="I90" s="45"/>
      <c r="J90" s="50"/>
      <c r="K90" s="72">
        <v>116</v>
      </c>
      <c r="L90" s="73">
        <v>48</v>
      </c>
      <c r="M90" s="73">
        <v>29</v>
      </c>
      <c r="N90" s="72"/>
      <c r="O90" s="73"/>
      <c r="P90" s="73"/>
      <c r="Q90" s="72"/>
      <c r="R90" s="74"/>
      <c r="S90" s="53"/>
      <c r="T90" s="72"/>
      <c r="U90" s="73"/>
      <c r="V90" s="53"/>
      <c r="W90" s="72"/>
      <c r="X90" s="73"/>
      <c r="Y90" s="73"/>
      <c r="Z90" s="72"/>
      <c r="AA90" s="73"/>
      <c r="AB90" s="53"/>
      <c r="AC90" s="72"/>
      <c r="AD90" s="73"/>
      <c r="AE90" s="54"/>
      <c r="AF90" s="52"/>
      <c r="AG90" s="52"/>
      <c r="AH90" s="50"/>
      <c r="AI90" s="54"/>
      <c r="AJ90" s="32"/>
      <c r="AK90" s="64">
        <f t="shared" si="30"/>
        <v>1</v>
      </c>
      <c r="AL90" s="64">
        <f t="shared" si="31"/>
        <v>0</v>
      </c>
      <c r="AM90" s="64">
        <f t="shared" si="32"/>
        <v>29</v>
      </c>
      <c r="AN90" s="64">
        <f t="shared" si="33"/>
        <v>0</v>
      </c>
      <c r="AO90" s="64">
        <f t="shared" si="34"/>
        <v>0</v>
      </c>
      <c r="AP90" s="64">
        <f t="shared" si="35"/>
        <v>0</v>
      </c>
      <c r="AQ90" s="64">
        <f t="shared" si="36"/>
        <v>0</v>
      </c>
      <c r="AR90" s="64">
        <f t="shared" si="37"/>
        <v>0</v>
      </c>
      <c r="AS90" s="64">
        <f t="shared" si="38"/>
        <v>0</v>
      </c>
    </row>
    <row r="91" spans="1:45" s="27" customFormat="1" ht="13.8" x14ac:dyDescent="0.3">
      <c r="A91" s="49">
        <f t="shared" si="27"/>
        <v>81</v>
      </c>
      <c r="B91" s="80" t="s">
        <v>121</v>
      </c>
      <c r="C91" s="39" t="s">
        <v>76</v>
      </c>
      <c r="D91" s="39" t="s">
        <v>83</v>
      </c>
      <c r="E91" s="43" t="s">
        <v>88</v>
      </c>
      <c r="F91" s="51">
        <f t="shared" si="28"/>
        <v>29</v>
      </c>
      <c r="G91" s="88">
        <f t="shared" si="29"/>
        <v>4.833333333333333</v>
      </c>
      <c r="H91" s="86">
        <v>214</v>
      </c>
      <c r="I91" s="45">
        <f>RANK(H91,H$10:H$223,1)</f>
        <v>56</v>
      </c>
      <c r="J91" s="50">
        <v>29</v>
      </c>
      <c r="K91" s="72"/>
      <c r="L91" s="73"/>
      <c r="M91" s="73"/>
      <c r="N91" s="72"/>
      <c r="O91" s="73"/>
      <c r="P91" s="73"/>
      <c r="Q91" s="72"/>
      <c r="R91" s="74"/>
      <c r="S91" s="53"/>
      <c r="T91" s="72"/>
      <c r="U91" s="73"/>
      <c r="V91" s="73"/>
      <c r="W91" s="72"/>
      <c r="X91" s="73"/>
      <c r="Y91" s="73"/>
      <c r="Z91" s="72"/>
      <c r="AA91" s="73"/>
      <c r="AB91" s="53"/>
      <c r="AC91" s="72"/>
      <c r="AD91" s="73"/>
      <c r="AE91" s="54"/>
      <c r="AF91" s="52"/>
      <c r="AG91" s="52"/>
      <c r="AH91" s="50"/>
      <c r="AI91" s="54"/>
      <c r="AJ91" s="32"/>
      <c r="AK91" s="64">
        <f t="shared" si="30"/>
        <v>1</v>
      </c>
      <c r="AL91" s="64">
        <f t="shared" si="31"/>
        <v>29</v>
      </c>
      <c r="AM91" s="64">
        <f t="shared" si="32"/>
        <v>0</v>
      </c>
      <c r="AN91" s="64">
        <f t="shared" si="33"/>
        <v>0</v>
      </c>
      <c r="AO91" s="64">
        <f t="shared" si="34"/>
        <v>0</v>
      </c>
      <c r="AP91" s="64">
        <f t="shared" si="35"/>
        <v>0</v>
      </c>
      <c r="AQ91" s="64">
        <f t="shared" si="36"/>
        <v>0</v>
      </c>
      <c r="AR91" s="64">
        <f t="shared" si="37"/>
        <v>0</v>
      </c>
      <c r="AS91" s="64">
        <f t="shared" si="38"/>
        <v>0</v>
      </c>
    </row>
    <row r="92" spans="1:45" s="27" customFormat="1" ht="13.8" x14ac:dyDescent="0.3">
      <c r="A92" s="49">
        <f t="shared" si="27"/>
        <v>83</v>
      </c>
      <c r="B92" s="80" t="s">
        <v>121</v>
      </c>
      <c r="C92" s="39" t="s">
        <v>150</v>
      </c>
      <c r="D92" s="39" t="s">
        <v>84</v>
      </c>
      <c r="E92" s="43" t="s">
        <v>154</v>
      </c>
      <c r="F92" s="51">
        <f t="shared" si="28"/>
        <v>28.5</v>
      </c>
      <c r="G92" s="88">
        <f t="shared" si="29"/>
        <v>4.75</v>
      </c>
      <c r="H92" s="86"/>
      <c r="I92" s="45"/>
      <c r="J92" s="50"/>
      <c r="K92" s="72">
        <v>117</v>
      </c>
      <c r="L92" s="73">
        <v>49</v>
      </c>
      <c r="M92" s="73">
        <v>28.5</v>
      </c>
      <c r="N92" s="72"/>
      <c r="O92" s="73"/>
      <c r="P92" s="73"/>
      <c r="Q92" s="72"/>
      <c r="R92" s="74"/>
      <c r="S92" s="53"/>
      <c r="T92" s="72"/>
      <c r="U92" s="73"/>
      <c r="V92" s="53"/>
      <c r="W92" s="72"/>
      <c r="X92" s="73"/>
      <c r="Y92" s="73"/>
      <c r="Z92" s="72"/>
      <c r="AA92" s="73"/>
      <c r="AB92" s="53"/>
      <c r="AC92" s="72"/>
      <c r="AD92" s="73"/>
      <c r="AE92" s="54"/>
      <c r="AF92" s="52"/>
      <c r="AG92" s="52"/>
      <c r="AH92" s="50"/>
      <c r="AI92" s="54"/>
      <c r="AJ92" s="32"/>
      <c r="AK92" s="64">
        <f t="shared" si="30"/>
        <v>1</v>
      </c>
      <c r="AL92" s="64">
        <f t="shared" si="31"/>
        <v>0</v>
      </c>
      <c r="AM92" s="64">
        <f t="shared" si="32"/>
        <v>28.5</v>
      </c>
      <c r="AN92" s="64">
        <f t="shared" si="33"/>
        <v>0</v>
      </c>
      <c r="AO92" s="64">
        <f t="shared" si="34"/>
        <v>0</v>
      </c>
      <c r="AP92" s="64">
        <f t="shared" si="35"/>
        <v>0</v>
      </c>
      <c r="AQ92" s="64">
        <f t="shared" si="36"/>
        <v>0</v>
      </c>
      <c r="AR92" s="64">
        <f t="shared" si="37"/>
        <v>0</v>
      </c>
      <c r="AS92" s="64">
        <f t="shared" si="38"/>
        <v>0</v>
      </c>
    </row>
    <row r="93" spans="1:45" s="27" customFormat="1" ht="13.8" x14ac:dyDescent="0.3">
      <c r="A93" s="49">
        <f t="shared" si="27"/>
        <v>83</v>
      </c>
      <c r="B93" s="80" t="s">
        <v>121</v>
      </c>
      <c r="C93" s="39" t="s">
        <v>77</v>
      </c>
      <c r="D93" s="39" t="s">
        <v>82</v>
      </c>
      <c r="E93" s="43" t="s">
        <v>88</v>
      </c>
      <c r="F93" s="51">
        <f t="shared" si="28"/>
        <v>28.5</v>
      </c>
      <c r="G93" s="88">
        <f t="shared" si="29"/>
        <v>4.75</v>
      </c>
      <c r="H93" s="86">
        <v>214</v>
      </c>
      <c r="I93" s="45">
        <f>RANK(H93,H$10:H$223,1)</f>
        <v>56</v>
      </c>
      <c r="J93" s="50">
        <v>28.5</v>
      </c>
      <c r="K93" s="72"/>
      <c r="L93" s="73"/>
      <c r="M93" s="73"/>
      <c r="N93" s="72"/>
      <c r="O93" s="74"/>
      <c r="P93" s="53"/>
      <c r="Q93" s="72"/>
      <c r="R93" s="74"/>
      <c r="S93" s="53"/>
      <c r="T93" s="72"/>
      <c r="U93" s="73"/>
      <c r="V93" s="73"/>
      <c r="W93" s="72"/>
      <c r="X93" s="73"/>
      <c r="Y93" s="73"/>
      <c r="Z93" s="72"/>
      <c r="AA93" s="73"/>
      <c r="AB93" s="73"/>
      <c r="AC93" s="72"/>
      <c r="AD93" s="73"/>
      <c r="AE93" s="54"/>
      <c r="AF93" s="52"/>
      <c r="AG93" s="52"/>
      <c r="AH93" s="50"/>
      <c r="AI93" s="54"/>
      <c r="AJ93" s="32"/>
      <c r="AK93" s="64">
        <f t="shared" si="30"/>
        <v>1</v>
      </c>
      <c r="AL93" s="64">
        <f t="shared" si="31"/>
        <v>28.5</v>
      </c>
      <c r="AM93" s="64">
        <f t="shared" si="32"/>
        <v>0</v>
      </c>
      <c r="AN93" s="64">
        <f t="shared" si="33"/>
        <v>0</v>
      </c>
      <c r="AO93" s="64">
        <f t="shared" si="34"/>
        <v>0</v>
      </c>
      <c r="AP93" s="64">
        <f t="shared" si="35"/>
        <v>0</v>
      </c>
      <c r="AQ93" s="64">
        <f t="shared" si="36"/>
        <v>0</v>
      </c>
      <c r="AR93" s="64">
        <f t="shared" si="37"/>
        <v>0</v>
      </c>
      <c r="AS93" s="64">
        <f t="shared" si="38"/>
        <v>0</v>
      </c>
    </row>
    <row r="94" spans="1:45" s="27" customFormat="1" ht="13.8" x14ac:dyDescent="0.3">
      <c r="A94" s="49">
        <f t="shared" si="27"/>
        <v>85</v>
      </c>
      <c r="B94" s="80" t="s">
        <v>121</v>
      </c>
      <c r="C94" s="39" t="s">
        <v>151</v>
      </c>
      <c r="D94" s="39" t="s">
        <v>84</v>
      </c>
      <c r="E94" s="43" t="s">
        <v>88</v>
      </c>
      <c r="F94" s="51">
        <f t="shared" si="28"/>
        <v>28</v>
      </c>
      <c r="G94" s="88">
        <f t="shared" si="29"/>
        <v>4.666666666666667</v>
      </c>
      <c r="H94" s="86"/>
      <c r="I94" s="45"/>
      <c r="J94" s="50"/>
      <c r="K94" s="72">
        <v>119</v>
      </c>
      <c r="L94" s="73">
        <v>50</v>
      </c>
      <c r="M94" s="73">
        <v>28</v>
      </c>
      <c r="N94" s="72"/>
      <c r="O94" s="73"/>
      <c r="P94" s="73"/>
      <c r="Q94" s="72"/>
      <c r="R94" s="74"/>
      <c r="S94" s="53"/>
      <c r="T94" s="72"/>
      <c r="U94" s="73"/>
      <c r="V94" s="53"/>
      <c r="W94" s="72"/>
      <c r="X94" s="73"/>
      <c r="Y94" s="73"/>
      <c r="Z94" s="72"/>
      <c r="AA94" s="73"/>
      <c r="AB94" s="53"/>
      <c r="AC94" s="72"/>
      <c r="AD94" s="73"/>
      <c r="AE94" s="54"/>
      <c r="AF94" s="52"/>
      <c r="AG94" s="52"/>
      <c r="AH94" s="50"/>
      <c r="AI94" s="54"/>
      <c r="AJ94" s="32"/>
      <c r="AK94" s="64">
        <f t="shared" si="30"/>
        <v>1</v>
      </c>
      <c r="AL94" s="64">
        <f t="shared" si="31"/>
        <v>0</v>
      </c>
      <c r="AM94" s="64">
        <f t="shared" si="32"/>
        <v>28</v>
      </c>
      <c r="AN94" s="64">
        <f t="shared" si="33"/>
        <v>0</v>
      </c>
      <c r="AO94" s="64">
        <f t="shared" si="34"/>
        <v>0</v>
      </c>
      <c r="AP94" s="64">
        <f t="shared" si="35"/>
        <v>0</v>
      </c>
      <c r="AQ94" s="64">
        <f t="shared" si="36"/>
        <v>0</v>
      </c>
      <c r="AR94" s="64">
        <f t="shared" si="37"/>
        <v>0</v>
      </c>
      <c r="AS94" s="64">
        <f t="shared" si="38"/>
        <v>0</v>
      </c>
    </row>
    <row r="95" spans="1:45" s="27" customFormat="1" ht="13.8" x14ac:dyDescent="0.3">
      <c r="A95" s="49">
        <f t="shared" si="27"/>
        <v>85</v>
      </c>
      <c r="B95" s="80" t="s">
        <v>121</v>
      </c>
      <c r="C95" s="39" t="s">
        <v>78</v>
      </c>
      <c r="D95" s="39" t="s">
        <v>83</v>
      </c>
      <c r="E95" s="43" t="s">
        <v>88</v>
      </c>
      <c r="F95" s="51">
        <f t="shared" si="28"/>
        <v>28</v>
      </c>
      <c r="G95" s="88">
        <f t="shared" si="29"/>
        <v>4.666666666666667</v>
      </c>
      <c r="H95" s="86">
        <v>216</v>
      </c>
      <c r="I95" s="45">
        <f>RANK(H95,H$10:H$223,1)</f>
        <v>58</v>
      </c>
      <c r="J95" s="50">
        <v>28</v>
      </c>
      <c r="K95" s="72"/>
      <c r="L95" s="73"/>
      <c r="M95" s="73"/>
      <c r="N95" s="72"/>
      <c r="O95" s="73"/>
      <c r="P95" s="73"/>
      <c r="Q95" s="72"/>
      <c r="R95" s="73"/>
      <c r="S95" s="73"/>
      <c r="T95" s="72"/>
      <c r="U95" s="73"/>
      <c r="V95" s="53"/>
      <c r="W95" s="72"/>
      <c r="X95" s="73"/>
      <c r="Y95" s="73"/>
      <c r="Z95" s="72"/>
      <c r="AA95" s="73"/>
      <c r="AB95" s="53"/>
      <c r="AC95" s="72"/>
      <c r="AD95" s="73"/>
      <c r="AE95" s="54"/>
      <c r="AF95" s="52"/>
      <c r="AG95" s="52"/>
      <c r="AH95" s="50"/>
      <c r="AI95" s="54"/>
      <c r="AJ95" s="32"/>
      <c r="AK95" s="64">
        <f t="shared" si="30"/>
        <v>1</v>
      </c>
      <c r="AL95" s="64">
        <f t="shared" si="31"/>
        <v>28</v>
      </c>
      <c r="AM95" s="64">
        <f t="shared" si="32"/>
        <v>0</v>
      </c>
      <c r="AN95" s="64">
        <f t="shared" si="33"/>
        <v>0</v>
      </c>
      <c r="AO95" s="64">
        <f t="shared" si="34"/>
        <v>0</v>
      </c>
      <c r="AP95" s="64">
        <f t="shared" si="35"/>
        <v>0</v>
      </c>
      <c r="AQ95" s="64">
        <f t="shared" si="36"/>
        <v>0</v>
      </c>
      <c r="AR95" s="64">
        <f t="shared" si="37"/>
        <v>0</v>
      </c>
      <c r="AS95" s="64">
        <f t="shared" si="38"/>
        <v>0</v>
      </c>
    </row>
    <row r="96" spans="1:45" s="27" customFormat="1" ht="13.8" x14ac:dyDescent="0.3">
      <c r="A96" s="49">
        <f t="shared" si="27"/>
        <v>87</v>
      </c>
      <c r="B96" s="80" t="s">
        <v>121</v>
      </c>
      <c r="C96" s="39" t="s">
        <v>80</v>
      </c>
      <c r="D96" s="39" t="s">
        <v>83</v>
      </c>
      <c r="E96" s="43" t="s">
        <v>88</v>
      </c>
      <c r="F96" s="51">
        <f t="shared" si="28"/>
        <v>27</v>
      </c>
      <c r="G96" s="88">
        <f t="shared" si="29"/>
        <v>4.5</v>
      </c>
      <c r="H96" s="86">
        <v>217</v>
      </c>
      <c r="I96" s="45">
        <f>RANK(H96,H$10:H$223,1)</f>
        <v>60</v>
      </c>
      <c r="J96" s="50">
        <v>27</v>
      </c>
      <c r="K96" s="72"/>
      <c r="L96" s="73"/>
      <c r="M96" s="73"/>
      <c r="N96" s="72"/>
      <c r="O96" s="73"/>
      <c r="P96" s="73"/>
      <c r="Q96" s="72"/>
      <c r="R96" s="74"/>
      <c r="S96" s="53"/>
      <c r="T96" s="72"/>
      <c r="U96" s="73"/>
      <c r="V96" s="73"/>
      <c r="W96" s="72"/>
      <c r="X96" s="73"/>
      <c r="Y96" s="73"/>
      <c r="Z96" s="72"/>
      <c r="AA96" s="73"/>
      <c r="AB96" s="73"/>
      <c r="AC96" s="72"/>
      <c r="AD96" s="73"/>
      <c r="AE96" s="75"/>
      <c r="AF96" s="52"/>
      <c r="AG96" s="52"/>
      <c r="AH96" s="50"/>
      <c r="AI96" s="55"/>
      <c r="AJ96" s="32"/>
      <c r="AK96" s="64">
        <f t="shared" si="30"/>
        <v>1</v>
      </c>
      <c r="AL96" s="64">
        <f t="shared" si="31"/>
        <v>27</v>
      </c>
      <c r="AM96" s="64">
        <f t="shared" si="32"/>
        <v>0</v>
      </c>
      <c r="AN96" s="64">
        <f t="shared" si="33"/>
        <v>0</v>
      </c>
      <c r="AO96" s="64">
        <f t="shared" si="34"/>
        <v>0</v>
      </c>
      <c r="AP96" s="64">
        <f t="shared" si="35"/>
        <v>0</v>
      </c>
      <c r="AQ96" s="64">
        <f t="shared" si="36"/>
        <v>0</v>
      </c>
      <c r="AR96" s="64">
        <f t="shared" si="37"/>
        <v>0</v>
      </c>
      <c r="AS96" s="64">
        <f t="shared" si="38"/>
        <v>0</v>
      </c>
    </row>
    <row r="98" spans="2:2" x14ac:dyDescent="0.3">
      <c r="B98" s="89"/>
    </row>
  </sheetData>
  <sortState ref="A10:AS96">
    <sortCondition ref="A10:A96"/>
  </sortState>
  <pageMargins left="0.7" right="0.7" top="0.75" bottom="0.75" header="0.3" footer="0.3"/>
  <pageSetup paperSize="9" orientation="portrait" verticalDpi="0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C1" sqref="C1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2.5546875" style="2" bestFit="1" customWidth="1"/>
    <col min="5" max="5" width="4.109375" style="2" bestFit="1" customWidth="1"/>
    <col min="6" max="6" width="7.44140625" style="2" bestFit="1" customWidth="1"/>
    <col min="7" max="7" width="7.44140625" style="2" customWidth="1"/>
    <col min="8" max="16384" width="9.109375" style="2"/>
  </cols>
  <sheetData>
    <row r="1" spans="1:7" ht="20.100000000000001" customHeight="1" x14ac:dyDescent="0.3">
      <c r="A1" s="15" t="s">
        <v>0</v>
      </c>
      <c r="B1" s="15"/>
      <c r="C1" s="16"/>
      <c r="D1" s="17"/>
      <c r="E1" s="17"/>
      <c r="F1" s="17"/>
      <c r="G1" s="17"/>
    </row>
    <row r="2" spans="1:7" ht="25.8" x14ac:dyDescent="0.3">
      <c r="A2" s="90" t="s">
        <v>123</v>
      </c>
      <c r="B2" s="20"/>
      <c r="C2" s="16"/>
      <c r="D2" s="21"/>
      <c r="E2" s="21"/>
      <c r="F2" s="21"/>
      <c r="G2" s="21"/>
    </row>
    <row r="3" spans="1:7" ht="15" thickBot="1" x14ac:dyDescent="0.35">
      <c r="A3" s="67" t="str">
        <f>'Vyrai 2016 detali išklotinė'!A3</f>
        <v>Atnaujinta: 2016.06.06</v>
      </c>
      <c r="B3" s="67"/>
      <c r="C3" s="24"/>
      <c r="D3" s="24"/>
      <c r="E3" s="24"/>
      <c r="F3" s="24"/>
      <c r="G3" s="24"/>
    </row>
    <row r="4" spans="1:7" s="1" customFormat="1" ht="10.199999999999999" x14ac:dyDescent="0.2">
      <c r="A4" s="57" t="s">
        <v>2</v>
      </c>
      <c r="B4" s="76"/>
      <c r="C4" s="3"/>
      <c r="D4" s="40"/>
      <c r="E4" s="3"/>
      <c r="F4" s="57" t="s">
        <v>98</v>
      </c>
      <c r="G4" s="60" t="s">
        <v>101</v>
      </c>
    </row>
    <row r="5" spans="1:7" s="1" customFormat="1" ht="10.199999999999999" x14ac:dyDescent="0.2">
      <c r="A5" s="30" t="s">
        <v>11</v>
      </c>
      <c r="B5" s="77"/>
      <c r="C5" s="8"/>
      <c r="D5" s="28"/>
      <c r="E5" s="42"/>
      <c r="F5" s="30" t="s">
        <v>99</v>
      </c>
      <c r="G5" s="61" t="s">
        <v>7</v>
      </c>
    </row>
    <row r="6" spans="1:7" s="1" customFormat="1" ht="10.199999999999999" x14ac:dyDescent="0.2">
      <c r="A6" s="30" t="s">
        <v>12</v>
      </c>
      <c r="B6" s="77"/>
      <c r="C6" s="30" t="s">
        <v>105</v>
      </c>
      <c r="D6" s="41" t="s">
        <v>3</v>
      </c>
      <c r="E6" s="8" t="s">
        <v>87</v>
      </c>
      <c r="F6" s="30" t="s">
        <v>100</v>
      </c>
      <c r="G6" s="61" t="s">
        <v>102</v>
      </c>
    </row>
    <row r="7" spans="1:7" s="1" customFormat="1" ht="10.199999999999999" x14ac:dyDescent="0.2">
      <c r="A7" s="30" t="s">
        <v>1</v>
      </c>
      <c r="B7" s="78" t="s">
        <v>122</v>
      </c>
      <c r="C7" s="12"/>
      <c r="D7" s="41" t="s">
        <v>4</v>
      </c>
      <c r="E7" s="8"/>
      <c r="F7" s="30" t="s">
        <v>5</v>
      </c>
      <c r="G7" s="61" t="s">
        <v>104</v>
      </c>
    </row>
    <row r="8" spans="1:7" s="1" customFormat="1" ht="10.199999999999999" x14ac:dyDescent="0.2">
      <c r="A8" s="30"/>
      <c r="B8" s="77"/>
      <c r="C8" s="8"/>
      <c r="D8" s="28"/>
      <c r="E8" s="42"/>
      <c r="F8" s="30" t="s">
        <v>7</v>
      </c>
      <c r="G8" s="61" t="s">
        <v>103</v>
      </c>
    </row>
    <row r="9" spans="1:7" s="1" customFormat="1" ht="10.8" thickBot="1" x14ac:dyDescent="0.25">
      <c r="A9" s="84"/>
      <c r="B9" s="79"/>
      <c r="C9" s="33"/>
      <c r="D9" s="34"/>
      <c r="E9" s="34"/>
      <c r="F9" s="33"/>
      <c r="G9" s="82">
        <v>6</v>
      </c>
    </row>
    <row r="10" spans="1:7" s="27" customFormat="1" ht="13.8" x14ac:dyDescent="0.3">
      <c r="A10" s="49">
        <f>'Vyrai 2016 detali išklotinė'!A10</f>
        <v>1</v>
      </c>
      <c r="B10" s="81" t="str">
        <f>'Vyrai 2016 detali išklotinė'!B10</f>
        <v>(-)</v>
      </c>
      <c r="C10" s="44" t="str">
        <f>'Vyrai 2016 detali išklotinė'!C10</f>
        <v xml:space="preserve">MARKEVIČIUS, Gediminas </v>
      </c>
      <c r="D10" s="44" t="str">
        <f>'Vyrai 2016 detali išklotinė'!D10</f>
        <v>European Centre Golf Club</v>
      </c>
      <c r="E10" s="43" t="str">
        <f>'Vyrai 2016 detali išklotinė'!E10</f>
        <v>LTU</v>
      </c>
      <c r="F10" s="51">
        <f>'Vyrai 2016 detali išklotinė'!F10</f>
        <v>1105</v>
      </c>
      <c r="G10" s="83">
        <f>'Vyrai 2016 detali išklotinė'!G10</f>
        <v>184.16666666666666</v>
      </c>
    </row>
    <row r="11" spans="1:7" s="27" customFormat="1" ht="13.8" x14ac:dyDescent="0.3">
      <c r="A11" s="49">
        <f>'Vyrai 2016 detali išklotinė'!A11</f>
        <v>2</v>
      </c>
      <c r="B11" s="81" t="str">
        <f>'Vyrai 2016 detali išklotinė'!B11</f>
        <v>(-)</v>
      </c>
      <c r="C11" s="44" t="str">
        <f>'Vyrai 2016 detali išklotinė'!C11</f>
        <v xml:space="preserve">BUDRIKIS, Juozapas </v>
      </c>
      <c r="D11" s="44" t="str">
        <f>'Vyrai 2016 detali išklotinė'!D11</f>
        <v>Capitals Golf Club</v>
      </c>
      <c r="E11" s="43" t="str">
        <f>'Vyrai 2016 detali išklotinė'!E11</f>
        <v>LTU</v>
      </c>
      <c r="F11" s="51">
        <f>'Vyrai 2016 detali išklotinė'!F11</f>
        <v>446.5</v>
      </c>
      <c r="G11" s="83">
        <f>'Vyrai 2016 detali išklotinė'!G11</f>
        <v>74.416666666666671</v>
      </c>
    </row>
    <row r="12" spans="1:7" s="27" customFormat="1" ht="13.8" x14ac:dyDescent="0.3">
      <c r="A12" s="49">
        <f>'Vyrai 2016 detali išklotinė'!A12</f>
        <v>3</v>
      </c>
      <c r="B12" s="81" t="str">
        <f>'Vyrai 2016 detali išklotinė'!B12</f>
        <v>(-)</v>
      </c>
      <c r="C12" s="44" t="str">
        <f>'Vyrai 2016 detali išklotinė'!C12</f>
        <v xml:space="preserve">MOMKUS, Darius </v>
      </c>
      <c r="D12" s="44" t="str">
        <f>'Vyrai 2016 detali išklotinė'!D12</f>
        <v>The V Golf Club</v>
      </c>
      <c r="E12" s="43" t="str">
        <f>'Vyrai 2016 detali išklotinė'!E12</f>
        <v>LTU</v>
      </c>
      <c r="F12" s="51">
        <f>'Vyrai 2016 detali išklotinė'!F12</f>
        <v>397.9</v>
      </c>
      <c r="G12" s="83">
        <f>'Vyrai 2016 detali išklotinė'!G12</f>
        <v>66.316666666666663</v>
      </c>
    </row>
    <row r="13" spans="1:7" s="27" customFormat="1" ht="13.8" x14ac:dyDescent="0.3">
      <c r="A13" s="49">
        <f>'Vyrai 2016 detali išklotinė'!A13</f>
        <v>4</v>
      </c>
      <c r="B13" s="81" t="str">
        <f>'Vyrai 2016 detali išklotinė'!B13</f>
        <v>(-)</v>
      </c>
      <c r="C13" s="44" t="str">
        <f>'Vyrai 2016 detali išklotinė'!C13</f>
        <v xml:space="preserve">BALČIŪNAS, Arnoldas </v>
      </c>
      <c r="D13" s="44" t="str">
        <f>'Vyrai 2016 detali išklotinė'!D13</f>
        <v>Capitals Golf Club</v>
      </c>
      <c r="E13" s="43" t="str">
        <f>'Vyrai 2016 detali išklotinė'!E13</f>
        <v>LTU</v>
      </c>
      <c r="F13" s="51">
        <f>'Vyrai 2016 detali išklotinė'!F13</f>
        <v>391.3</v>
      </c>
      <c r="G13" s="83">
        <f>'Vyrai 2016 detali išklotinė'!G13</f>
        <v>65.216666666666669</v>
      </c>
    </row>
    <row r="14" spans="1:7" s="27" customFormat="1" ht="13.8" x14ac:dyDescent="0.3">
      <c r="A14" s="49">
        <f>'Vyrai 2016 detali išklotinė'!A14</f>
        <v>5</v>
      </c>
      <c r="B14" s="81" t="str">
        <f>'Vyrai 2016 detali išklotinė'!B14</f>
        <v>(-)</v>
      </c>
      <c r="C14" s="44" t="str">
        <f>'Vyrai 2016 detali išklotinė'!C14</f>
        <v xml:space="preserve">PUODŽIUKYNAS, Donatas </v>
      </c>
      <c r="D14" s="44" t="str">
        <f>'Vyrai 2016 detali išklotinė'!D14</f>
        <v>Capitals Golf Club</v>
      </c>
      <c r="E14" s="43" t="str">
        <f>'Vyrai 2016 detali išklotinė'!E14</f>
        <v>LTU</v>
      </c>
      <c r="F14" s="51">
        <f>'Vyrai 2016 detali išklotinė'!F14</f>
        <v>285</v>
      </c>
      <c r="G14" s="83">
        <f>'Vyrai 2016 detali išklotinė'!G14</f>
        <v>47.5</v>
      </c>
    </row>
    <row r="15" spans="1:7" s="27" customFormat="1" ht="13.8" x14ac:dyDescent="0.3">
      <c r="A15" s="49">
        <f>'Vyrai 2016 detali išklotinė'!A15</f>
        <v>6</v>
      </c>
      <c r="B15" s="81" t="str">
        <f>'Vyrai 2016 detali išklotinė'!B15</f>
        <v>(-)</v>
      </c>
      <c r="C15" s="44" t="str">
        <f>'Vyrai 2016 detali išklotinė'!C15</f>
        <v xml:space="preserve">LJUNGBERG, Mikael </v>
      </c>
      <c r="D15" s="44" t="str">
        <f>'Vyrai 2016 detali išklotinė'!D15</f>
        <v>Capitals Golf Club</v>
      </c>
      <c r="E15" s="43" t="str">
        <f>'Vyrai 2016 detali išklotinė'!E15</f>
        <v>LTU</v>
      </c>
      <c r="F15" s="51">
        <f>'Vyrai 2016 detali išklotinė'!F15</f>
        <v>215.3</v>
      </c>
      <c r="G15" s="83">
        <f>'Vyrai 2016 detali išklotinė'!G15</f>
        <v>35.883333333333333</v>
      </c>
    </row>
    <row r="16" spans="1:7" s="27" customFormat="1" ht="13.8" x14ac:dyDescent="0.3">
      <c r="A16" s="49">
        <f>'Vyrai 2016 detali išklotinė'!A16</f>
        <v>7</v>
      </c>
      <c r="B16" s="81" t="str">
        <f>'Vyrai 2016 detali išklotinė'!B16</f>
        <v>(-)</v>
      </c>
      <c r="C16" s="44" t="str">
        <f>'Vyrai 2016 detali išklotinė'!C16</f>
        <v xml:space="preserve">MARKEVIČIUS, Mindaugas </v>
      </c>
      <c r="D16" s="44" t="str">
        <f>'Vyrai 2016 detali išklotinė'!D16</f>
        <v>European Centre Golf Club</v>
      </c>
      <c r="E16" s="43" t="str">
        <f>'Vyrai 2016 detali išklotinė'!E16</f>
        <v>LTU</v>
      </c>
      <c r="F16" s="51">
        <f>'Vyrai 2016 detali išklotinė'!F16</f>
        <v>204.5</v>
      </c>
      <c r="G16" s="83">
        <f>'Vyrai 2016 detali išklotinė'!G16</f>
        <v>34.083333333333336</v>
      </c>
    </row>
    <row r="17" spans="1:7" s="27" customFormat="1" ht="13.8" x14ac:dyDescent="0.3">
      <c r="A17" s="49">
        <f>'Vyrai 2016 detali išklotinė'!A17</f>
        <v>8</v>
      </c>
      <c r="B17" s="81" t="str">
        <f>'Vyrai 2016 detali išklotinė'!B17</f>
        <v>(-)</v>
      </c>
      <c r="C17" s="44" t="str">
        <f>'Vyrai 2016 detali išklotinė'!C17</f>
        <v xml:space="preserve">NORGREN, Pierre </v>
      </c>
      <c r="D17" s="44" t="str">
        <f>'Vyrai 2016 detali išklotinė'!D17</f>
        <v>Capitals Golf Club</v>
      </c>
      <c r="E17" s="43" t="str">
        <f>'Vyrai 2016 detali išklotinė'!E17</f>
        <v>LTU</v>
      </c>
      <c r="F17" s="51">
        <f>'Vyrai 2016 detali išklotinė'!F17</f>
        <v>176</v>
      </c>
      <c r="G17" s="83">
        <f>'Vyrai 2016 detali išklotinė'!G17</f>
        <v>29.333333333333332</v>
      </c>
    </row>
    <row r="18" spans="1:7" s="27" customFormat="1" ht="13.8" x14ac:dyDescent="0.3">
      <c r="A18" s="49">
        <f>'Vyrai 2016 detali išklotinė'!A18</f>
        <v>9</v>
      </c>
      <c r="B18" s="81" t="str">
        <f>'Vyrai 2016 detali išklotinė'!B18</f>
        <v>(-)</v>
      </c>
      <c r="C18" s="44" t="str">
        <f>'Vyrai 2016 detali išklotinė'!C18</f>
        <v xml:space="preserve">BALTRAMONAITIS, Paulius </v>
      </c>
      <c r="D18" s="44" t="str">
        <f>'Vyrai 2016 detali išklotinė'!D18</f>
        <v>The V Golf Club</v>
      </c>
      <c r="E18" s="43" t="str">
        <f>'Vyrai 2016 detali išklotinė'!E18</f>
        <v>LTU</v>
      </c>
      <c r="F18" s="51">
        <f>'Vyrai 2016 detali išklotinė'!F18</f>
        <v>154</v>
      </c>
      <c r="G18" s="83">
        <f>'Vyrai 2016 detali išklotinė'!G18</f>
        <v>25.666666666666668</v>
      </c>
    </row>
    <row r="19" spans="1:7" s="27" customFormat="1" ht="13.8" x14ac:dyDescent="0.3">
      <c r="A19" s="49">
        <f>'Vyrai 2016 detali išklotinė'!A19</f>
        <v>10</v>
      </c>
      <c r="B19" s="81" t="str">
        <f>'Vyrai 2016 detali išklotinė'!B19</f>
        <v>(-)</v>
      </c>
      <c r="C19" s="44" t="str">
        <f>'Vyrai 2016 detali išklotinė'!C19</f>
        <v xml:space="preserve">KAUNIETIS, Vainius </v>
      </c>
      <c r="D19" s="44" t="str">
        <f>'Vyrai 2016 detali išklotinė'!D19</f>
        <v>National Golf Resort</v>
      </c>
      <c r="E19" s="43" t="str">
        <f>'Vyrai 2016 detali išklotinė'!E19</f>
        <v>LTU</v>
      </c>
      <c r="F19" s="51">
        <f>'Vyrai 2016 detali išklotinė'!F19</f>
        <v>140</v>
      </c>
      <c r="G19" s="83">
        <f>'Vyrai 2016 detali išklotinė'!G19</f>
        <v>23.333333333333332</v>
      </c>
    </row>
    <row r="20" spans="1:7" s="27" customFormat="1" ht="13.8" x14ac:dyDescent="0.3">
      <c r="A20" s="49">
        <f>'Vyrai 2016 detali išklotinė'!A20</f>
        <v>11</v>
      </c>
      <c r="B20" s="81" t="str">
        <f>'Vyrai 2016 detali išklotinė'!B20</f>
        <v>(-)</v>
      </c>
      <c r="C20" s="44" t="str">
        <f>'Vyrai 2016 detali išklotinė'!C20</f>
        <v xml:space="preserve">PAULIKAS, Kazys </v>
      </c>
      <c r="D20" s="44" t="str">
        <f>'Vyrai 2016 detali išklotinė'!D20</f>
        <v>National Golf Resort</v>
      </c>
      <c r="E20" s="43" t="str">
        <f>'Vyrai 2016 detali išklotinė'!E20</f>
        <v>LTU</v>
      </c>
      <c r="F20" s="51">
        <f>'Vyrai 2016 detali išklotinė'!F20</f>
        <v>119.5</v>
      </c>
      <c r="G20" s="83">
        <f>'Vyrai 2016 detali išklotinė'!G20</f>
        <v>19.916666666666668</v>
      </c>
    </row>
    <row r="21" spans="1:7" s="27" customFormat="1" ht="13.8" x14ac:dyDescent="0.3">
      <c r="A21" s="49">
        <f>'Vyrai 2016 detali išklotinė'!A21</f>
        <v>12</v>
      </c>
      <c r="B21" s="81" t="str">
        <f>'Vyrai 2016 detali išklotinė'!B21</f>
        <v>(-)</v>
      </c>
      <c r="C21" s="44" t="str">
        <f>'Vyrai 2016 detali išklotinė'!C21</f>
        <v xml:space="preserve">TRATULIS, Aidas </v>
      </c>
      <c r="D21" s="44" t="str">
        <f>'Vyrai 2016 detali išklotinė'!D21</f>
        <v>Capitals Golf Club</v>
      </c>
      <c r="E21" s="43" t="str">
        <f>'Vyrai 2016 detali išklotinė'!E21</f>
        <v>LTU</v>
      </c>
      <c r="F21" s="51">
        <f>'Vyrai 2016 detali išklotinė'!F21</f>
        <v>115.5</v>
      </c>
      <c r="G21" s="83">
        <f>'Vyrai 2016 detali išklotinė'!G21</f>
        <v>19.25</v>
      </c>
    </row>
    <row r="22" spans="1:7" s="27" customFormat="1" ht="13.8" x14ac:dyDescent="0.3">
      <c r="A22" s="49">
        <f>'Vyrai 2016 detali išklotinė'!A22</f>
        <v>13</v>
      </c>
      <c r="B22" s="81" t="str">
        <f>'Vyrai 2016 detali išklotinė'!B22</f>
        <v>(-)</v>
      </c>
      <c r="C22" s="44" t="str">
        <f>'Vyrai 2016 detali išklotinė'!C22</f>
        <v xml:space="preserve">BALTRAMONAITIS, Algimantas </v>
      </c>
      <c r="D22" s="44" t="str">
        <f>'Vyrai 2016 detali išklotinė'!D22</f>
        <v>Wolf Golf Club</v>
      </c>
      <c r="E22" s="43" t="str">
        <f>'Vyrai 2016 detali išklotinė'!E22</f>
        <v>LTU</v>
      </c>
      <c r="F22" s="51">
        <f>'Vyrai 2016 detali išklotinė'!F22</f>
        <v>114.3</v>
      </c>
      <c r="G22" s="83">
        <f>'Vyrai 2016 detali išklotinė'!G22</f>
        <v>19.05</v>
      </c>
    </row>
    <row r="23" spans="1:7" s="27" customFormat="1" ht="13.8" x14ac:dyDescent="0.3">
      <c r="A23" s="49">
        <f>'Vyrai 2016 detali išklotinė'!A23</f>
        <v>14</v>
      </c>
      <c r="B23" s="81" t="str">
        <f>'Vyrai 2016 detali išklotinė'!B23</f>
        <v>(-)</v>
      </c>
      <c r="C23" s="44" t="str">
        <f>'Vyrai 2016 detali išklotinė'!C23</f>
        <v xml:space="preserve">BORISOV, Pavel </v>
      </c>
      <c r="D23" s="44" t="str">
        <f>'Vyrai 2016 detali išklotinė'!D23</f>
        <v>Capitals Golf Club</v>
      </c>
      <c r="E23" s="43" t="str">
        <f>'Vyrai 2016 detali išklotinė'!E23</f>
        <v>LTU</v>
      </c>
      <c r="F23" s="51">
        <f>'Vyrai 2016 detali išklotinė'!F23</f>
        <v>108.2</v>
      </c>
      <c r="G23" s="83">
        <f>'Vyrai 2016 detali išklotinė'!G23</f>
        <v>18.033333333333335</v>
      </c>
    </row>
    <row r="24" spans="1:7" s="27" customFormat="1" ht="13.8" x14ac:dyDescent="0.3">
      <c r="A24" s="49">
        <f>'Vyrai 2016 detali išklotinė'!A24</f>
        <v>15</v>
      </c>
      <c r="B24" s="81" t="str">
        <f>'Vyrai 2016 detali išklotinė'!B24</f>
        <v>(-)</v>
      </c>
      <c r="C24" s="44" t="str">
        <f>'Vyrai 2016 detali išklotinė'!C24</f>
        <v>JAZBUTIS, Kęstutis</v>
      </c>
      <c r="D24" s="44" t="str">
        <f>'Vyrai 2016 detali išklotinė'!D24</f>
        <v>National Golf Resort</v>
      </c>
      <c r="E24" s="43" t="str">
        <f>'Vyrai 2016 detali išklotinė'!E24</f>
        <v>LTU</v>
      </c>
      <c r="F24" s="51">
        <f>'Vyrai 2016 detali išklotinė'!F24</f>
        <v>100</v>
      </c>
      <c r="G24" s="83">
        <f>'Vyrai 2016 detali išklotinė'!G24</f>
        <v>16.666666666666668</v>
      </c>
    </row>
    <row r="25" spans="1:7" s="27" customFormat="1" ht="13.8" x14ac:dyDescent="0.3">
      <c r="A25" s="49">
        <f>'Vyrai 2016 detali išklotinė'!A25</f>
        <v>15</v>
      </c>
      <c r="B25" s="81" t="str">
        <f>'Vyrai 2016 detali išklotinė'!B25</f>
        <v>(-)</v>
      </c>
      <c r="C25" s="44" t="str">
        <f>'Vyrai 2016 detali išklotinė'!C25</f>
        <v xml:space="preserve">VAISĖTA, Žilvinas  </v>
      </c>
      <c r="D25" s="44" t="str">
        <f>'Vyrai 2016 detali išklotinė'!D25</f>
        <v>The V Golf Club</v>
      </c>
      <c r="E25" s="43" t="str">
        <f>'Vyrai 2016 detali išklotinė'!E25</f>
        <v>LTU</v>
      </c>
      <c r="F25" s="51">
        <f>'Vyrai 2016 detali išklotinė'!F25</f>
        <v>100</v>
      </c>
      <c r="G25" s="83">
        <f>'Vyrai 2016 detali išklotinė'!G25</f>
        <v>16.666666666666668</v>
      </c>
    </row>
    <row r="26" spans="1:7" s="27" customFormat="1" ht="13.8" x14ac:dyDescent="0.3">
      <c r="A26" s="49">
        <f>'Vyrai 2016 detali išklotinė'!A26</f>
        <v>17</v>
      </c>
      <c r="B26" s="81" t="str">
        <f>'Vyrai 2016 detali išklotinė'!B26</f>
        <v>(-)</v>
      </c>
      <c r="C26" s="44" t="str">
        <f>'Vyrai 2016 detali išklotinė'!C26</f>
        <v xml:space="preserve">STUKAS, Vytautas </v>
      </c>
      <c r="D26" s="44" t="str">
        <f>'Vyrai 2016 detali išklotinė'!D26</f>
        <v>European Centre Golf Club</v>
      </c>
      <c r="E26" s="43" t="str">
        <f>'Vyrai 2016 detali išklotinė'!E26</f>
        <v>LTU</v>
      </c>
      <c r="F26" s="51">
        <f>'Vyrai 2016 detali išklotinė'!F26</f>
        <v>90</v>
      </c>
      <c r="G26" s="83">
        <f>'Vyrai 2016 detali išklotinė'!G26</f>
        <v>15</v>
      </c>
    </row>
    <row r="27" spans="1:7" s="27" customFormat="1" ht="13.8" x14ac:dyDescent="0.3">
      <c r="A27" s="49">
        <f>'Vyrai 2016 detali išklotinė'!A27</f>
        <v>18</v>
      </c>
      <c r="B27" s="81" t="str">
        <f>'Vyrai 2016 detali išklotinė'!B27</f>
        <v>(-)</v>
      </c>
      <c r="C27" s="44" t="str">
        <f>'Vyrai 2016 detali išklotinė'!C27</f>
        <v xml:space="preserve">PREIŠEGALAVIČIUS, Andrius </v>
      </c>
      <c r="D27" s="44" t="str">
        <f>'Vyrai 2016 detali išklotinė'!D27</f>
        <v>Capitals Golf Club</v>
      </c>
      <c r="E27" s="43" t="str">
        <f>'Vyrai 2016 detali išklotinė'!E27</f>
        <v>LTU</v>
      </c>
      <c r="F27" s="51">
        <f>'Vyrai 2016 detali išklotinė'!F27</f>
        <v>88.5</v>
      </c>
      <c r="G27" s="83">
        <f>'Vyrai 2016 detali išklotinė'!G27</f>
        <v>14.75</v>
      </c>
    </row>
    <row r="28" spans="1:7" s="27" customFormat="1" ht="13.8" x14ac:dyDescent="0.3">
      <c r="A28" s="49">
        <f>'Vyrai 2016 detali išklotinė'!A28</f>
        <v>19</v>
      </c>
      <c r="B28" s="81" t="str">
        <f>'Vyrai 2016 detali išklotinė'!B28</f>
        <v>(-)</v>
      </c>
      <c r="C28" s="44" t="str">
        <f>'Vyrai 2016 detali išklotinė'!C28</f>
        <v xml:space="preserve">BELICKAS, Juozas </v>
      </c>
      <c r="D28" s="44" t="str">
        <f>'Vyrai 2016 detali išklotinė'!D28</f>
        <v>Capitals Golf Club</v>
      </c>
      <c r="E28" s="43" t="str">
        <f>'Vyrai 2016 detali išklotinė'!E28</f>
        <v>LTU</v>
      </c>
      <c r="F28" s="51">
        <f>'Vyrai 2016 detali išklotinė'!F28</f>
        <v>86</v>
      </c>
      <c r="G28" s="83">
        <f>'Vyrai 2016 detali išklotinė'!G28</f>
        <v>14.333333333333334</v>
      </c>
    </row>
    <row r="29" spans="1:7" s="27" customFormat="1" ht="13.8" x14ac:dyDescent="0.3">
      <c r="A29" s="49">
        <f>'Vyrai 2016 detali išklotinė'!A29</f>
        <v>20</v>
      </c>
      <c r="B29" s="81" t="str">
        <f>'Vyrai 2016 detali išklotinė'!B29</f>
        <v>(-)</v>
      </c>
      <c r="C29" s="44" t="str">
        <f>'Vyrai 2016 detali išklotinė'!C29</f>
        <v xml:space="preserve">PAJEDA, Linas </v>
      </c>
      <c r="D29" s="44" t="str">
        <f>'Vyrai 2016 detali išklotinė'!D29</f>
        <v>Capitals Golf Club</v>
      </c>
      <c r="E29" s="43" t="str">
        <f>'Vyrai 2016 detali išklotinė'!E29</f>
        <v>LTU</v>
      </c>
      <c r="F29" s="51">
        <f>'Vyrai 2016 detali išklotinė'!F29</f>
        <v>85.8</v>
      </c>
      <c r="G29" s="83">
        <f>'Vyrai 2016 detali išklotinė'!G29</f>
        <v>14.299999999999999</v>
      </c>
    </row>
    <row r="30" spans="1:7" s="27" customFormat="1" ht="13.8" x14ac:dyDescent="0.3">
      <c r="A30" s="49">
        <f>'Vyrai 2016 detali išklotinė'!A30</f>
        <v>21</v>
      </c>
      <c r="B30" s="81" t="str">
        <f>'Vyrai 2016 detali išklotinė'!B30</f>
        <v>(-)</v>
      </c>
      <c r="C30" s="44" t="str">
        <f>'Vyrai 2016 detali išklotinė'!C30</f>
        <v>KAZLAUSKAS, Gasparas</v>
      </c>
      <c r="D30" s="44" t="str">
        <f>'Vyrai 2016 detali išklotinė'!D30</f>
        <v>The V Golf Club</v>
      </c>
      <c r="E30" s="43" t="str">
        <f>'Vyrai 2016 detali išklotinė'!E30</f>
        <v>LTU</v>
      </c>
      <c r="F30" s="51">
        <f>'Vyrai 2016 detali išklotinė'!F30</f>
        <v>85</v>
      </c>
      <c r="G30" s="83">
        <f>'Vyrai 2016 detali išklotinė'!G30</f>
        <v>14.166666666666666</v>
      </c>
    </row>
    <row r="31" spans="1:7" s="27" customFormat="1" ht="13.8" x14ac:dyDescent="0.3">
      <c r="A31" s="49">
        <f>'Vyrai 2016 detali išklotinė'!A31</f>
        <v>21</v>
      </c>
      <c r="B31" s="81" t="str">
        <f>'Vyrai 2016 detali išklotinė'!B31</f>
        <v>(-)</v>
      </c>
      <c r="C31" s="44" t="str">
        <f>'Vyrai 2016 detali išklotinė'!C31</f>
        <v>GAIDYS, Rolandas</v>
      </c>
      <c r="D31" s="44">
        <f>'Vyrai 2016 detali išklotinė'!D31</f>
        <v>0</v>
      </c>
      <c r="E31" s="43" t="str">
        <f>'Vyrai 2016 detali išklotinė'!E31</f>
        <v>LTU</v>
      </c>
      <c r="F31" s="51">
        <f>'Vyrai 2016 detali išklotinė'!F31</f>
        <v>85</v>
      </c>
      <c r="G31" s="83">
        <f>'Vyrai 2016 detali išklotinė'!G31</f>
        <v>14.166666666666666</v>
      </c>
    </row>
    <row r="32" spans="1:7" s="27" customFormat="1" ht="13.8" x14ac:dyDescent="0.3">
      <c r="A32" s="49">
        <f>'Vyrai 2016 detali išklotinė'!A32</f>
        <v>21</v>
      </c>
      <c r="B32" s="81" t="str">
        <f>'Vyrai 2016 detali išklotinė'!B32</f>
        <v>(-)</v>
      </c>
      <c r="C32" s="44" t="str">
        <f>'Vyrai 2016 detali išklotinė'!C32</f>
        <v>GEDMINČIUS, Edmundas</v>
      </c>
      <c r="D32" s="44" t="str">
        <f>'Vyrai 2016 detali išklotinė'!D32</f>
        <v>National Golf Resort</v>
      </c>
      <c r="E32" s="43" t="str">
        <f>'Vyrai 2016 detali išklotinė'!E32</f>
        <v>LTU</v>
      </c>
      <c r="F32" s="51">
        <f>'Vyrai 2016 detali išklotinė'!F32</f>
        <v>85</v>
      </c>
      <c r="G32" s="83">
        <f>'Vyrai 2016 detali išklotinė'!G32</f>
        <v>14.166666666666666</v>
      </c>
    </row>
    <row r="33" spans="1:7" s="27" customFormat="1" ht="13.8" x14ac:dyDescent="0.3">
      <c r="A33" s="49">
        <f>'Vyrai 2016 detali išklotinė'!A33</f>
        <v>24</v>
      </c>
      <c r="B33" s="81" t="str">
        <f>'Vyrai 2016 detali išklotinė'!B33</f>
        <v>(-)</v>
      </c>
      <c r="C33" s="44" t="str">
        <f>'Vyrai 2016 detali išklotinė'!C33</f>
        <v xml:space="preserve">ANTANAITIS, Vilhelmas </v>
      </c>
      <c r="D33" s="44" t="str">
        <f>'Vyrai 2016 detali išklotinė'!D33</f>
        <v>Capitals Golf Club</v>
      </c>
      <c r="E33" s="43" t="str">
        <f>'Vyrai 2016 detali išklotinė'!E33</f>
        <v>LTU</v>
      </c>
      <c r="F33" s="51">
        <f>'Vyrai 2016 detali išklotinė'!F33</f>
        <v>83</v>
      </c>
      <c r="G33" s="83">
        <f>'Vyrai 2016 detali išklotinė'!G33</f>
        <v>13.833333333333334</v>
      </c>
    </row>
    <row r="34" spans="1:7" s="27" customFormat="1" ht="13.8" x14ac:dyDescent="0.3">
      <c r="A34" s="49">
        <f>'Vyrai 2016 detali išklotinė'!A34</f>
        <v>25</v>
      </c>
      <c r="B34" s="81" t="str">
        <f>'Vyrai 2016 detali išklotinė'!B34</f>
        <v>(-)</v>
      </c>
      <c r="C34" s="44" t="str">
        <f>'Vyrai 2016 detali išklotinė'!C34</f>
        <v xml:space="preserve">VAIČIUS, Mindaugas </v>
      </c>
      <c r="D34" s="44" t="str">
        <f>'Vyrai 2016 detali išklotinė'!D34</f>
        <v>The V Golf Club</v>
      </c>
      <c r="E34" s="43" t="str">
        <f>'Vyrai 2016 detali išklotinė'!E34</f>
        <v>LTU</v>
      </c>
      <c r="F34" s="51">
        <f>'Vyrai 2016 detali išklotinė'!F34</f>
        <v>75.900000000000006</v>
      </c>
      <c r="G34" s="83">
        <f>'Vyrai 2016 detali išklotinė'!G34</f>
        <v>12.65</v>
      </c>
    </row>
    <row r="35" spans="1:7" s="27" customFormat="1" ht="13.8" x14ac:dyDescent="0.3">
      <c r="A35" s="49">
        <f>'Vyrai 2016 detali išklotinė'!A35</f>
        <v>26</v>
      </c>
      <c r="B35" s="81" t="str">
        <f>'Vyrai 2016 detali išklotinė'!B35</f>
        <v>(-)</v>
      </c>
      <c r="C35" s="44" t="str">
        <f>'Vyrai 2016 detali išklotinė'!C35</f>
        <v xml:space="preserve">JUOZAITIS, Rymantas </v>
      </c>
      <c r="D35" s="44" t="str">
        <f>'Vyrai 2016 detali išklotinė'!D35</f>
        <v>Capitals Golf Club</v>
      </c>
      <c r="E35" s="43" t="str">
        <f>'Vyrai 2016 detali išklotinė'!E35</f>
        <v>LTU</v>
      </c>
      <c r="F35" s="51">
        <f>'Vyrai 2016 detali išklotinė'!F35</f>
        <v>70.5</v>
      </c>
      <c r="G35" s="83">
        <f>'Vyrai 2016 detali išklotinė'!G35</f>
        <v>11.75</v>
      </c>
    </row>
    <row r="36" spans="1:7" s="27" customFormat="1" ht="13.8" x14ac:dyDescent="0.3">
      <c r="A36" s="49">
        <f>'Vyrai 2016 detali išklotinė'!A36</f>
        <v>26</v>
      </c>
      <c r="B36" s="81" t="str">
        <f>'Vyrai 2016 detali išklotinė'!B36</f>
        <v>(-)</v>
      </c>
      <c r="C36" s="44" t="str">
        <f>'Vyrai 2016 detali išklotinė'!C36</f>
        <v xml:space="preserve">ZAUERAS, Vytautas </v>
      </c>
      <c r="D36" s="44" t="str">
        <f>'Vyrai 2016 detali išklotinė'!D36</f>
        <v>National Golf Resort</v>
      </c>
      <c r="E36" s="43" t="str">
        <f>'Vyrai 2016 detali išklotinė'!E36</f>
        <v>LTU</v>
      </c>
      <c r="F36" s="51">
        <f>'Vyrai 2016 detali išklotinė'!F36</f>
        <v>70.5</v>
      </c>
      <c r="G36" s="83">
        <f>'Vyrai 2016 detali išklotinė'!G36</f>
        <v>11.75</v>
      </c>
    </row>
    <row r="37" spans="1:7" s="27" customFormat="1" ht="13.8" x14ac:dyDescent="0.3">
      <c r="A37" s="49">
        <f>'Vyrai 2016 detali išklotinė'!A37</f>
        <v>28</v>
      </c>
      <c r="B37" s="81" t="str">
        <f>'Vyrai 2016 detali išklotinė'!B37</f>
        <v>(-)</v>
      </c>
      <c r="C37" s="44" t="str">
        <f>'Vyrai 2016 detali išklotinė'!C37</f>
        <v xml:space="preserve">GAIDUKEVIČIUS, Arvydas </v>
      </c>
      <c r="D37" s="44" t="str">
        <f>'Vyrai 2016 detali išklotinė'!D37</f>
        <v>National Golf Resort</v>
      </c>
      <c r="E37" s="43" t="str">
        <f>'Vyrai 2016 detali išklotinė'!E37</f>
        <v>LTU</v>
      </c>
      <c r="F37" s="51">
        <f>'Vyrai 2016 detali išklotinė'!F37</f>
        <v>70</v>
      </c>
      <c r="G37" s="83">
        <f>'Vyrai 2016 detali išklotinė'!G37</f>
        <v>11.666666666666666</v>
      </c>
    </row>
    <row r="38" spans="1:7" s="27" customFormat="1" ht="13.8" x14ac:dyDescent="0.3">
      <c r="A38" s="49">
        <f>'Vyrai 2016 detali išklotinė'!A38</f>
        <v>29</v>
      </c>
      <c r="B38" s="81" t="str">
        <f>'Vyrai 2016 detali išklotinė'!B38</f>
        <v>(-)</v>
      </c>
      <c r="C38" s="44" t="str">
        <f>'Vyrai 2016 detali išklotinė'!C38</f>
        <v xml:space="preserve">POŠKUS, Robertas </v>
      </c>
      <c r="D38" s="44" t="str">
        <f>'Vyrai 2016 detali išklotinė'!D38</f>
        <v>Capitals Golf Club</v>
      </c>
      <c r="E38" s="43" t="str">
        <f>'Vyrai 2016 detali išklotinė'!E38</f>
        <v>LTU</v>
      </c>
      <c r="F38" s="51">
        <f>'Vyrai 2016 detali išklotinė'!F38</f>
        <v>68.2</v>
      </c>
      <c r="G38" s="83">
        <f>'Vyrai 2016 detali išklotinė'!G38</f>
        <v>11.366666666666667</v>
      </c>
    </row>
    <row r="39" spans="1:7" s="27" customFormat="1" ht="13.8" x14ac:dyDescent="0.3">
      <c r="A39" s="49">
        <f>'Vyrai 2016 detali išklotinė'!A39</f>
        <v>30</v>
      </c>
      <c r="B39" s="81" t="str">
        <f>'Vyrai 2016 detali išklotinė'!B39</f>
        <v>(-)</v>
      </c>
      <c r="C39" s="44" t="str">
        <f>'Vyrai 2016 detali išklotinė'!C39</f>
        <v xml:space="preserve">KUKARSKAS, Vytautas  </v>
      </c>
      <c r="D39" s="44" t="str">
        <f>'Vyrai 2016 detali išklotinė'!D39</f>
        <v>Capitals Golf Club</v>
      </c>
      <c r="E39" s="43" t="str">
        <f>'Vyrai 2016 detali išklotinė'!E39</f>
        <v>LTU</v>
      </c>
      <c r="F39" s="51">
        <f>'Vyrai 2016 detali išklotinė'!F39</f>
        <v>66.5</v>
      </c>
      <c r="G39" s="83">
        <f>'Vyrai 2016 detali išklotinė'!G39</f>
        <v>11.083333333333334</v>
      </c>
    </row>
    <row r="40" spans="1:7" s="27" customFormat="1" ht="13.8" x14ac:dyDescent="0.3">
      <c r="A40" s="49">
        <f>'Vyrai 2016 detali išklotinė'!A40</f>
        <v>31</v>
      </c>
      <c r="B40" s="81" t="str">
        <f>'Vyrai 2016 detali išklotinė'!B40</f>
        <v>(-)</v>
      </c>
      <c r="C40" s="44" t="str">
        <f>'Vyrai 2016 detali išklotinė'!C40</f>
        <v xml:space="preserve">MICKUS, Valdas </v>
      </c>
      <c r="D40" s="44" t="str">
        <f>'Vyrai 2016 detali išklotinė'!D40</f>
        <v>Capitals Golf Club</v>
      </c>
      <c r="E40" s="43" t="str">
        <f>'Vyrai 2016 detali išklotinė'!E40</f>
        <v>LTU</v>
      </c>
      <c r="F40" s="51">
        <f>'Vyrai 2016 detali išklotinė'!F40</f>
        <v>66</v>
      </c>
      <c r="G40" s="83">
        <f>'Vyrai 2016 detali išklotinė'!G40</f>
        <v>11</v>
      </c>
    </row>
    <row r="41" spans="1:7" s="27" customFormat="1" ht="13.8" x14ac:dyDescent="0.3">
      <c r="A41" s="49">
        <f>'Vyrai 2016 detali išklotinė'!A41</f>
        <v>32</v>
      </c>
      <c r="B41" s="81" t="str">
        <f>'Vyrai 2016 detali išklotinė'!B41</f>
        <v>(-)</v>
      </c>
      <c r="C41" s="44" t="str">
        <f>'Vyrai 2016 detali išklotinė'!C41</f>
        <v xml:space="preserve">LEVICKIS, Gediminas </v>
      </c>
      <c r="D41" s="44" t="str">
        <f>'Vyrai 2016 detali išklotinė'!D41</f>
        <v>European Centre Golf Club</v>
      </c>
      <c r="E41" s="43" t="str">
        <f>'Vyrai 2016 detali išklotinė'!E41</f>
        <v>LTU</v>
      </c>
      <c r="F41" s="51">
        <f>'Vyrai 2016 detali išklotinė'!F41</f>
        <v>64.900000000000006</v>
      </c>
      <c r="G41" s="83">
        <f>'Vyrai 2016 detali išklotinė'!G41</f>
        <v>10.816666666666668</v>
      </c>
    </row>
    <row r="42" spans="1:7" s="27" customFormat="1" ht="13.8" x14ac:dyDescent="0.3">
      <c r="A42" s="49">
        <f>'Vyrai 2016 detali išklotinė'!A42</f>
        <v>33</v>
      </c>
      <c r="B42" s="81" t="str">
        <f>'Vyrai 2016 detali išklotinė'!B42</f>
        <v>(-)</v>
      </c>
      <c r="C42" s="44" t="str">
        <f>'Vyrai 2016 detali išklotinė'!C42</f>
        <v>BUTKUS, Alvydas</v>
      </c>
      <c r="D42" s="44" t="str">
        <f>'Vyrai 2016 detali išklotinė'!D42</f>
        <v>National Golf Resort</v>
      </c>
      <c r="E42" s="43" t="str">
        <f>'Vyrai 2016 detali išklotinė'!E42</f>
        <v>LTU</v>
      </c>
      <c r="F42" s="51">
        <f>'Vyrai 2016 detali išklotinė'!F42</f>
        <v>60</v>
      </c>
      <c r="G42" s="83">
        <f>'Vyrai 2016 detali išklotinė'!G42</f>
        <v>10</v>
      </c>
    </row>
    <row r="43" spans="1:7" s="27" customFormat="1" ht="13.8" x14ac:dyDescent="0.3">
      <c r="A43" s="49">
        <f>'Vyrai 2016 detali išklotinė'!A43</f>
        <v>34</v>
      </c>
      <c r="B43" s="81" t="str">
        <f>'Vyrai 2016 detali išklotinė'!B43</f>
        <v>(-)</v>
      </c>
      <c r="C43" s="44" t="str">
        <f>'Vyrai 2016 detali išklotinė'!C43</f>
        <v xml:space="preserve">RAMONAS, Arijus </v>
      </c>
      <c r="D43" s="44" t="str">
        <f>'Vyrai 2016 detali išklotinė'!D43</f>
        <v>National Golf Resort</v>
      </c>
      <c r="E43" s="43" t="str">
        <f>'Vyrai 2016 detali išklotinė'!E43</f>
        <v>LTU</v>
      </c>
      <c r="F43" s="51">
        <f>'Vyrai 2016 detali išklotinė'!F43</f>
        <v>59.5</v>
      </c>
      <c r="G43" s="83">
        <f>'Vyrai 2016 detali išklotinė'!G43</f>
        <v>9.9166666666666661</v>
      </c>
    </row>
    <row r="44" spans="1:7" s="27" customFormat="1" ht="13.8" x14ac:dyDescent="0.3">
      <c r="A44" s="49">
        <f>'Vyrai 2016 detali išklotinė'!A44</f>
        <v>35</v>
      </c>
      <c r="B44" s="81" t="str">
        <f>'Vyrai 2016 detali išklotinė'!B44</f>
        <v>(-)</v>
      </c>
      <c r="C44" s="44" t="str">
        <f>'Vyrai 2016 detali išklotinė'!C44</f>
        <v>PECIUKEVIČIUS, Linas</v>
      </c>
      <c r="D44" s="44" t="str">
        <f>'Vyrai 2016 detali išklotinė'!D44</f>
        <v>Capitals Golf Club</v>
      </c>
      <c r="E44" s="43" t="str">
        <f>'Vyrai 2016 detali išklotinė'!E44</f>
        <v>LTU</v>
      </c>
      <c r="F44" s="51">
        <f>'Vyrai 2016 detali išklotinė'!F44</f>
        <v>58</v>
      </c>
      <c r="G44" s="83">
        <f>'Vyrai 2016 detali išklotinė'!G44</f>
        <v>9.6666666666666661</v>
      </c>
    </row>
    <row r="45" spans="1:7" s="27" customFormat="1" ht="13.8" x14ac:dyDescent="0.3">
      <c r="A45" s="49">
        <f>'Vyrai 2016 detali išklotinė'!A45</f>
        <v>36</v>
      </c>
      <c r="B45" s="81" t="str">
        <f>'Vyrai 2016 detali išklotinė'!B45</f>
        <v>(-)</v>
      </c>
      <c r="C45" s="44" t="str">
        <f>'Vyrai 2016 detali išklotinė'!C45</f>
        <v xml:space="preserve">LAITINEN, Jouko </v>
      </c>
      <c r="D45" s="44" t="str">
        <f>'Vyrai 2016 detali išklotinė'!D45</f>
        <v>Tarinagolf</v>
      </c>
      <c r="E45" s="43" t="str">
        <f>'Vyrai 2016 detali išklotinė'!E45</f>
        <v>FIN</v>
      </c>
      <c r="F45" s="51">
        <f>'Vyrai 2016 detali išklotinė'!F45</f>
        <v>57.2</v>
      </c>
      <c r="G45" s="83">
        <f>'Vyrai 2016 detali išklotinė'!G45</f>
        <v>9.5333333333333332</v>
      </c>
    </row>
    <row r="46" spans="1:7" s="27" customFormat="1" ht="13.8" x14ac:dyDescent="0.3">
      <c r="A46" s="49">
        <f>'Vyrai 2016 detali išklotinė'!A46</f>
        <v>37</v>
      </c>
      <c r="B46" s="81" t="str">
        <f>'Vyrai 2016 detali išklotinė'!B46</f>
        <v>(-)</v>
      </c>
      <c r="C46" s="44" t="str">
        <f>'Vyrai 2016 detali išklotinė'!C46</f>
        <v>Mckelvey</v>
      </c>
      <c r="D46" s="44" t="str">
        <f>'Vyrai 2016 detali išklotinė'!D46</f>
        <v>Russel</v>
      </c>
      <c r="E46" s="43" t="str">
        <f>'Vyrai 2016 detali išklotinė'!E46</f>
        <v>ZAF</v>
      </c>
      <c r="F46" s="51">
        <f>'Vyrai 2016 detali išklotinė'!F46</f>
        <v>56</v>
      </c>
      <c r="G46" s="83">
        <f>'Vyrai 2016 detali išklotinė'!G46</f>
        <v>9.3333333333333339</v>
      </c>
    </row>
    <row r="47" spans="1:7" s="27" customFormat="1" ht="13.8" x14ac:dyDescent="0.3">
      <c r="A47" s="49">
        <f>'Vyrai 2016 detali išklotinė'!A47</f>
        <v>38</v>
      </c>
      <c r="B47" s="81" t="str">
        <f>'Vyrai 2016 detali išklotinė'!B47</f>
        <v>(-)</v>
      </c>
      <c r="C47" s="44" t="str">
        <f>'Vyrai 2016 detali išklotinė'!C47</f>
        <v xml:space="preserve">BALKEVIČIUS, Algirdas </v>
      </c>
      <c r="D47" s="44" t="str">
        <f>'Vyrai 2016 detali išklotinė'!D47</f>
        <v>Capitals Golf Club</v>
      </c>
      <c r="E47" s="43" t="str">
        <f>'Vyrai 2016 detali išklotinė'!E47</f>
        <v>LTU</v>
      </c>
      <c r="F47" s="51">
        <f>'Vyrai 2016 detali išklotinė'!F47</f>
        <v>54.5</v>
      </c>
      <c r="G47" s="83">
        <f>'Vyrai 2016 detali išklotinė'!G47</f>
        <v>9.0833333333333339</v>
      </c>
    </row>
    <row r="48" spans="1:7" s="27" customFormat="1" ht="13.8" x14ac:dyDescent="0.3">
      <c r="A48" s="49">
        <f>'Vyrai 2016 detali išklotinė'!A48</f>
        <v>39</v>
      </c>
      <c r="B48" s="81" t="str">
        <f>'Vyrai 2016 detali išklotinė'!B48</f>
        <v>(-)</v>
      </c>
      <c r="C48" s="44" t="str">
        <f>'Vyrai 2016 detali išklotinė'!C48</f>
        <v xml:space="preserve">BELOUSOVAS, Vilius </v>
      </c>
      <c r="D48" s="44" t="str">
        <f>'Vyrai 2016 detali išklotinė'!D48</f>
        <v>European Centre Golf Club</v>
      </c>
      <c r="E48" s="43" t="str">
        <f>'Vyrai 2016 detali išklotinė'!E48</f>
        <v>LTU</v>
      </c>
      <c r="F48" s="51">
        <f>'Vyrai 2016 detali išklotinė'!F48</f>
        <v>54</v>
      </c>
      <c r="G48" s="83">
        <f>'Vyrai 2016 detali išklotinė'!G48</f>
        <v>9</v>
      </c>
    </row>
    <row r="49" spans="1:7" s="27" customFormat="1" ht="13.8" x14ac:dyDescent="0.3">
      <c r="A49" s="49">
        <f>'Vyrai 2016 detali išklotinė'!A49</f>
        <v>40</v>
      </c>
      <c r="B49" s="81" t="str">
        <f>'Vyrai 2016 detali išklotinė'!B49</f>
        <v>(-)</v>
      </c>
      <c r="C49" s="44" t="str">
        <f>'Vyrai 2016 detali išklotinė'!C49</f>
        <v xml:space="preserve">DRAZDAUSKAS, Kęstutis </v>
      </c>
      <c r="D49" s="44" t="str">
        <f>'Vyrai 2016 detali išklotinė'!D49</f>
        <v>Capitals Golf Club</v>
      </c>
      <c r="E49" s="43" t="str">
        <f>'Vyrai 2016 detali išklotinė'!E49</f>
        <v>LTU</v>
      </c>
      <c r="F49" s="51">
        <f>'Vyrai 2016 detali išklotinė'!F49</f>
        <v>53.5</v>
      </c>
      <c r="G49" s="83">
        <f>'Vyrai 2016 detali išklotinė'!G49</f>
        <v>8.9166666666666661</v>
      </c>
    </row>
    <row r="50" spans="1:7" s="27" customFormat="1" ht="13.8" x14ac:dyDescent="0.3">
      <c r="A50" s="49">
        <f>'Vyrai 2016 detali išklotinė'!A50</f>
        <v>41</v>
      </c>
      <c r="B50" s="81" t="str">
        <f>'Vyrai 2016 detali išklotinė'!B50</f>
        <v>(-)</v>
      </c>
      <c r="C50" s="44" t="str">
        <f>'Vyrai 2016 detali išklotinė'!C50</f>
        <v xml:space="preserve">MATULIS, Domantas </v>
      </c>
      <c r="D50" s="44" t="str">
        <f>'Vyrai 2016 detali išklotinė'!D50</f>
        <v>The V Golf Club</v>
      </c>
      <c r="E50" s="43" t="str">
        <f>'Vyrai 2016 detali išklotinė'!E50</f>
        <v>LTU</v>
      </c>
      <c r="F50" s="51">
        <f>'Vyrai 2016 detali išklotinė'!F50</f>
        <v>53</v>
      </c>
      <c r="G50" s="83">
        <f>'Vyrai 2016 detali išklotinė'!G50</f>
        <v>8.8333333333333339</v>
      </c>
    </row>
    <row r="51" spans="1:7" s="27" customFormat="1" ht="13.8" x14ac:dyDescent="0.3">
      <c r="A51" s="49">
        <f>'Vyrai 2016 detali išklotinė'!A51</f>
        <v>42</v>
      </c>
      <c r="B51" s="81" t="str">
        <f>'Vyrai 2016 detali išklotinė'!B51</f>
        <v>(-)</v>
      </c>
      <c r="C51" s="44" t="str">
        <f>'Vyrai 2016 detali išklotinė'!C51</f>
        <v xml:space="preserve">ŠUTAVIČIUS, Dainius </v>
      </c>
      <c r="D51" s="44" t="str">
        <f>'Vyrai 2016 detali išklotinė'!D51</f>
        <v>The V Golf Club</v>
      </c>
      <c r="E51" s="43" t="str">
        <f>'Vyrai 2016 detali išklotinė'!E51</f>
        <v>LTU</v>
      </c>
      <c r="F51" s="51">
        <f>'Vyrai 2016 detali išklotinė'!F51</f>
        <v>52.5</v>
      </c>
      <c r="G51" s="83">
        <f>'Vyrai 2016 detali išklotinė'!G51</f>
        <v>8.75</v>
      </c>
    </row>
    <row r="52" spans="1:7" s="27" customFormat="1" ht="13.8" x14ac:dyDescent="0.3">
      <c r="A52" s="49">
        <f>'Vyrai 2016 detali išklotinė'!A52</f>
        <v>43</v>
      </c>
      <c r="B52" s="81" t="str">
        <f>'Vyrai 2016 detali išklotinė'!B52</f>
        <v>(-)</v>
      </c>
      <c r="C52" s="44" t="str">
        <f>'Vyrai 2016 detali išklotinė'!C52</f>
        <v xml:space="preserve">TAMULIS, Jonas </v>
      </c>
      <c r="D52" s="44" t="str">
        <f>'Vyrai 2016 detali išklotinė'!D52</f>
        <v>The V Golf Club</v>
      </c>
      <c r="E52" s="43" t="str">
        <f>'Vyrai 2016 detali išklotinė'!E52</f>
        <v>LTU</v>
      </c>
      <c r="F52" s="51">
        <f>'Vyrai 2016 detali išklotinė'!F52</f>
        <v>51</v>
      </c>
      <c r="G52" s="83">
        <f>'Vyrai 2016 detali išklotinė'!G52</f>
        <v>8.5</v>
      </c>
    </row>
    <row r="53" spans="1:7" s="27" customFormat="1" ht="13.8" x14ac:dyDescent="0.3">
      <c r="A53" s="49">
        <f>'Vyrai 2016 detali išklotinė'!A53</f>
        <v>44</v>
      </c>
      <c r="B53" s="81" t="str">
        <f>'Vyrai 2016 detali išklotinė'!B53</f>
        <v>(-)</v>
      </c>
      <c r="C53" s="44" t="str">
        <f>'Vyrai 2016 detali išklotinė'!C53</f>
        <v>ZABARAUSKAS, Algirdas</v>
      </c>
      <c r="D53" s="44" t="str">
        <f>'Vyrai 2016 detali išklotinė'!D53</f>
        <v>National Golf Resort</v>
      </c>
      <c r="E53" s="43" t="str">
        <f>'Vyrai 2016 detali išklotinė'!E53</f>
        <v>LTU</v>
      </c>
      <c r="F53" s="51">
        <f>'Vyrai 2016 detali išklotinė'!F53</f>
        <v>49.5</v>
      </c>
      <c r="G53" s="83">
        <f>'Vyrai 2016 detali išklotinė'!G53</f>
        <v>8.25</v>
      </c>
    </row>
    <row r="54" spans="1:7" s="27" customFormat="1" ht="13.8" x14ac:dyDescent="0.3">
      <c r="A54" s="49">
        <f>'Vyrai 2016 detali išklotinė'!A54</f>
        <v>45</v>
      </c>
      <c r="B54" s="81" t="str">
        <f>'Vyrai 2016 detali išklotinė'!B54</f>
        <v>(-)</v>
      </c>
      <c r="C54" s="44" t="str">
        <f>'Vyrai 2016 detali išklotinė'!C54</f>
        <v>SKĖRYS, Alvydas Tomas</v>
      </c>
      <c r="D54" s="44" t="str">
        <f>'Vyrai 2016 detali išklotinė'!D54</f>
        <v>Capitals Golf Club</v>
      </c>
      <c r="E54" s="43" t="str">
        <f>'Vyrai 2016 detali išklotinė'!E54</f>
        <v>LTU</v>
      </c>
      <c r="F54" s="51">
        <f>'Vyrai 2016 detali išklotinė'!F54</f>
        <v>48.5</v>
      </c>
      <c r="G54" s="83">
        <f>'Vyrai 2016 detali išklotinė'!G54</f>
        <v>8.0833333333333339</v>
      </c>
    </row>
    <row r="55" spans="1:7" s="27" customFormat="1" ht="13.8" x14ac:dyDescent="0.3">
      <c r="A55" s="49">
        <f>'Vyrai 2016 detali išklotinė'!A55</f>
        <v>46</v>
      </c>
      <c r="B55" s="81" t="str">
        <f>'Vyrai 2016 detali išklotinė'!B55</f>
        <v>(-)</v>
      </c>
      <c r="C55" s="44" t="str">
        <f>'Vyrai 2016 detali išklotinė'!C55</f>
        <v>STANKYAVICHYUS, Mantas</v>
      </c>
      <c r="D55" s="44">
        <f>'Vyrai 2016 detali išklotinė'!D55</f>
        <v>0</v>
      </c>
      <c r="E55" s="43" t="str">
        <f>'Vyrai 2016 detali išklotinė'!E55</f>
        <v>LTU</v>
      </c>
      <c r="F55" s="51">
        <f>'Vyrai 2016 detali išklotinė'!F55</f>
        <v>48</v>
      </c>
      <c r="G55" s="83">
        <f>'Vyrai 2016 detali išklotinė'!G55</f>
        <v>8</v>
      </c>
    </row>
    <row r="56" spans="1:7" s="27" customFormat="1" ht="13.8" x14ac:dyDescent="0.3">
      <c r="A56" s="49">
        <f>'Vyrai 2016 detali išklotinė'!A56</f>
        <v>46</v>
      </c>
      <c r="B56" s="81" t="str">
        <f>'Vyrai 2016 detali išklotinė'!B56</f>
        <v>(-)</v>
      </c>
      <c r="C56" s="44" t="str">
        <f>'Vyrai 2016 detali išklotinė'!C56</f>
        <v>STUOPELIS, Stasys</v>
      </c>
      <c r="D56" s="44" t="str">
        <f>'Vyrai 2016 detali išklotinė'!D56</f>
        <v>National Golf Resort</v>
      </c>
      <c r="E56" s="43" t="str">
        <f>'Vyrai 2016 detali išklotinė'!E56</f>
        <v>LTU</v>
      </c>
      <c r="F56" s="51">
        <f>'Vyrai 2016 detali išklotinė'!F56</f>
        <v>48</v>
      </c>
      <c r="G56" s="83">
        <f>'Vyrai 2016 detali išklotinė'!G56</f>
        <v>8</v>
      </c>
    </row>
    <row r="57" spans="1:7" s="27" customFormat="1" ht="13.8" x14ac:dyDescent="0.3">
      <c r="A57" s="49">
        <f>'Vyrai 2016 detali išklotinė'!A57</f>
        <v>48</v>
      </c>
      <c r="B57" s="81" t="str">
        <f>'Vyrai 2016 detali išklotinė'!B57</f>
        <v>(-)</v>
      </c>
      <c r="C57" s="44" t="str">
        <f>'Vyrai 2016 detali išklotinė'!C57</f>
        <v xml:space="preserve">VISOCKAS, Antanas </v>
      </c>
      <c r="D57" s="44" t="str">
        <f>'Vyrai 2016 detali išklotinė'!D57</f>
        <v>Wolf Golf Club</v>
      </c>
      <c r="E57" s="43" t="str">
        <f>'Vyrai 2016 detali išklotinė'!E57</f>
        <v>LTU</v>
      </c>
      <c r="F57" s="51">
        <f>'Vyrai 2016 detali išklotinė'!F57</f>
        <v>47</v>
      </c>
      <c r="G57" s="83">
        <f>'Vyrai 2016 detali išklotinė'!G57</f>
        <v>7.833333333333333</v>
      </c>
    </row>
    <row r="58" spans="1:7" s="27" customFormat="1" ht="13.8" x14ac:dyDescent="0.3">
      <c r="A58" s="49">
        <f>'Vyrai 2016 detali išklotinė'!A58</f>
        <v>49</v>
      </c>
      <c r="B58" s="81" t="str">
        <f>'Vyrai 2016 detali išklotinė'!B58</f>
        <v>(-)</v>
      </c>
      <c r="C58" s="44" t="str">
        <f>'Vyrai 2016 detali išklotinė'!C58</f>
        <v xml:space="preserve">LIKADZIJAUSKAS, Eimutis </v>
      </c>
      <c r="D58" s="44" t="str">
        <f>'Vyrai 2016 detali išklotinė'!D58</f>
        <v>Capitals Golf Club</v>
      </c>
      <c r="E58" s="43" t="str">
        <f>'Vyrai 2016 detali išklotinė'!E58</f>
        <v>LTU</v>
      </c>
      <c r="F58" s="51">
        <f>'Vyrai 2016 detali išklotinė'!F58</f>
        <v>46</v>
      </c>
      <c r="G58" s="83">
        <f>'Vyrai 2016 detali išklotinė'!G58</f>
        <v>7.666666666666667</v>
      </c>
    </row>
    <row r="59" spans="1:7" s="27" customFormat="1" ht="13.8" x14ac:dyDescent="0.3">
      <c r="A59" s="49">
        <f>'Vyrai 2016 detali išklotinė'!A59</f>
        <v>50</v>
      </c>
      <c r="B59" s="81" t="str">
        <f>'Vyrai 2016 detali išklotinė'!B59</f>
        <v>(-)</v>
      </c>
      <c r="C59" s="44" t="str">
        <f>'Vyrai 2016 detali išklotinė'!C59</f>
        <v>DRONOV, Aleksandr</v>
      </c>
      <c r="D59" s="44" t="str">
        <f>'Vyrai 2016 detali išklotinė'!D59</f>
        <v>National Golf Resort</v>
      </c>
      <c r="E59" s="43" t="str">
        <f>'Vyrai 2016 detali išklotinė'!E59</f>
        <v>LTU</v>
      </c>
      <c r="F59" s="51">
        <f>'Vyrai 2016 detali išklotinė'!F59</f>
        <v>45.5</v>
      </c>
      <c r="G59" s="83">
        <f>'Vyrai 2016 detali išklotinė'!G59</f>
        <v>7.583333333333333</v>
      </c>
    </row>
    <row r="60" spans="1:7" s="27" customFormat="1" ht="13.8" x14ac:dyDescent="0.3">
      <c r="A60" s="49">
        <f>'Vyrai 2016 detali išklotinė'!A60</f>
        <v>51</v>
      </c>
      <c r="B60" s="81" t="str">
        <f>'Vyrai 2016 detali išklotinė'!B60</f>
        <v>(-)</v>
      </c>
      <c r="C60" s="44" t="str">
        <f>'Vyrai 2016 detali išklotinė'!C60</f>
        <v xml:space="preserve">KUPČINSKAS, Aidas </v>
      </c>
      <c r="D60" s="44" t="str">
        <f>'Vyrai 2016 detali išklotinė'!D60</f>
        <v>The V Golf Club</v>
      </c>
      <c r="E60" s="43" t="str">
        <f>'Vyrai 2016 detali išklotinė'!E60</f>
        <v>LTU</v>
      </c>
      <c r="F60" s="51">
        <f>'Vyrai 2016 detali išklotinė'!F60</f>
        <v>45</v>
      </c>
      <c r="G60" s="83">
        <f>'Vyrai 2016 detali išklotinė'!G60</f>
        <v>7.5</v>
      </c>
    </row>
    <row r="61" spans="1:7" s="27" customFormat="1" ht="13.8" x14ac:dyDescent="0.3">
      <c r="A61" s="49">
        <f>'Vyrai 2016 detali išklotinė'!A61</f>
        <v>52</v>
      </c>
      <c r="B61" s="81" t="str">
        <f>'Vyrai 2016 detali išklotinė'!B61</f>
        <v>(-)</v>
      </c>
      <c r="C61" s="44" t="str">
        <f>'Vyrai 2016 detali išklotinė'!C61</f>
        <v>BARRELET, Till Ole</v>
      </c>
      <c r="D61" s="44">
        <f>'Vyrai 2016 detali išklotinė'!D61</f>
        <v>0</v>
      </c>
      <c r="E61" s="43" t="str">
        <f>'Vyrai 2016 detali išklotinė'!E61</f>
        <v>LTU</v>
      </c>
      <c r="F61" s="51">
        <f>'Vyrai 2016 detali išklotinė'!F61</f>
        <v>44.5</v>
      </c>
      <c r="G61" s="83">
        <f>'Vyrai 2016 detali išklotinė'!G61</f>
        <v>7.416666666666667</v>
      </c>
    </row>
    <row r="62" spans="1:7" s="27" customFormat="1" ht="13.8" x14ac:dyDescent="0.3">
      <c r="A62" s="49">
        <f>'Vyrai 2016 detali išklotinė'!A62</f>
        <v>53</v>
      </c>
      <c r="B62" s="81" t="str">
        <f>'Vyrai 2016 detali išklotinė'!B62</f>
        <v>(-)</v>
      </c>
      <c r="C62" s="44" t="str">
        <f>'Vyrai 2016 detali išklotinė'!C62</f>
        <v xml:space="preserve">BLOŽĖ, Jonas </v>
      </c>
      <c r="D62" s="44" t="str">
        <f>'Vyrai 2016 detali išklotinė'!D62</f>
        <v>European Centre Golf Club</v>
      </c>
      <c r="E62" s="43" t="str">
        <f>'Vyrai 2016 detali išklotinė'!E62</f>
        <v>LTU</v>
      </c>
      <c r="F62" s="51">
        <f>'Vyrai 2016 detali išklotinė'!F62</f>
        <v>40</v>
      </c>
      <c r="G62" s="83">
        <f>'Vyrai 2016 detali išklotinė'!G62</f>
        <v>6.666666666666667</v>
      </c>
    </row>
    <row r="63" spans="1:7" s="27" customFormat="1" ht="13.8" x14ac:dyDescent="0.3">
      <c r="A63" s="49">
        <f>'Vyrai 2016 detali išklotinė'!A63</f>
        <v>54</v>
      </c>
      <c r="B63" s="81" t="str">
        <f>'Vyrai 2016 detali išklotinė'!B63</f>
        <v>(-)</v>
      </c>
      <c r="C63" s="44" t="str">
        <f>'Vyrai 2016 detali išklotinė'!C63</f>
        <v>BARTUSEVIČIUS, Valdas</v>
      </c>
      <c r="D63" s="44" t="str">
        <f>'Vyrai 2016 detali išklotinė'!D63</f>
        <v>National Golf Resort</v>
      </c>
      <c r="E63" s="43" t="str">
        <f>'Vyrai 2016 detali išklotinė'!E63</f>
        <v>LTU</v>
      </c>
      <c r="F63" s="51">
        <f>'Vyrai 2016 detali išklotinė'!F63</f>
        <v>39.5</v>
      </c>
      <c r="G63" s="83">
        <f>'Vyrai 2016 detali išklotinė'!G63</f>
        <v>6.583333333333333</v>
      </c>
    </row>
    <row r="64" spans="1:7" s="27" customFormat="1" ht="13.8" x14ac:dyDescent="0.3">
      <c r="A64" s="49">
        <f>'Vyrai 2016 detali išklotinė'!A64</f>
        <v>54</v>
      </c>
      <c r="B64" s="81" t="str">
        <f>'Vyrai 2016 detali išklotinė'!B64</f>
        <v>(-)</v>
      </c>
      <c r="C64" s="44" t="str">
        <f>'Vyrai 2016 detali išklotinė'!C64</f>
        <v>KURAITIS, Arūnas</v>
      </c>
      <c r="D64" s="44" t="str">
        <f>'Vyrai 2016 detali išklotinė'!D64</f>
        <v>National Golf Resort</v>
      </c>
      <c r="E64" s="43" t="str">
        <f>'Vyrai 2016 detali išklotinė'!E64</f>
        <v>LTU</v>
      </c>
      <c r="F64" s="51">
        <f>'Vyrai 2016 detali išklotinė'!F64</f>
        <v>39.5</v>
      </c>
      <c r="G64" s="83">
        <f>'Vyrai 2016 detali išklotinė'!G64</f>
        <v>6.583333333333333</v>
      </c>
    </row>
    <row r="65" spans="1:7" s="27" customFormat="1" ht="13.8" x14ac:dyDescent="0.3">
      <c r="A65" s="49">
        <f>'Vyrai 2016 detali išklotinė'!A65</f>
        <v>54</v>
      </c>
      <c r="B65" s="81" t="str">
        <f>'Vyrai 2016 detali išklotinė'!B65</f>
        <v>(-)</v>
      </c>
      <c r="C65" s="44" t="str">
        <f>'Vyrai 2016 detali išklotinė'!C65</f>
        <v xml:space="preserve">PAULIUKONIS, Donatas </v>
      </c>
      <c r="D65" s="44" t="str">
        <f>'Vyrai 2016 detali išklotinė'!D65</f>
        <v>Capitals Golf Club</v>
      </c>
      <c r="E65" s="43" t="str">
        <f>'Vyrai 2016 detali išklotinė'!E65</f>
        <v>LTU</v>
      </c>
      <c r="F65" s="51">
        <f>'Vyrai 2016 detali išklotinė'!F65</f>
        <v>39.5</v>
      </c>
      <c r="G65" s="83">
        <f>'Vyrai 2016 detali išklotinė'!G65</f>
        <v>6.583333333333333</v>
      </c>
    </row>
    <row r="66" spans="1:7" s="27" customFormat="1" ht="13.8" x14ac:dyDescent="0.3">
      <c r="A66" s="49">
        <f>'Vyrai 2016 detali išklotinė'!A66</f>
        <v>57</v>
      </c>
      <c r="B66" s="81" t="str">
        <f>'Vyrai 2016 detali išklotinė'!B66</f>
        <v>(-)</v>
      </c>
      <c r="C66" s="44" t="str">
        <f>'Vyrai 2016 detali išklotinė'!C66</f>
        <v xml:space="preserve">OKINCZYC, Czeslaw </v>
      </c>
      <c r="D66" s="44" t="str">
        <f>'Vyrai 2016 detali išklotinė'!D66</f>
        <v>European Centre Golf Club</v>
      </c>
      <c r="E66" s="43" t="str">
        <f>'Vyrai 2016 detali išklotinė'!E66</f>
        <v>LTU</v>
      </c>
      <c r="F66" s="51">
        <f>'Vyrai 2016 detali išklotinė'!F66</f>
        <v>39</v>
      </c>
      <c r="G66" s="83">
        <f>'Vyrai 2016 detali išklotinė'!G66</f>
        <v>6.5</v>
      </c>
    </row>
    <row r="67" spans="1:7" s="27" customFormat="1" ht="13.8" x14ac:dyDescent="0.3">
      <c r="A67" s="49">
        <f>'Vyrai 2016 detali išklotinė'!A67</f>
        <v>58</v>
      </c>
      <c r="B67" s="81" t="str">
        <f>'Vyrai 2016 detali išklotinė'!B67</f>
        <v>(-)</v>
      </c>
      <c r="C67" s="44" t="str">
        <f>'Vyrai 2016 detali išklotinė'!C67</f>
        <v xml:space="preserve">EITAVIČIUS, Dalius </v>
      </c>
      <c r="D67" s="44" t="str">
        <f>'Vyrai 2016 detali išklotinė'!D67</f>
        <v>Capitals Golf Club</v>
      </c>
      <c r="E67" s="43" t="str">
        <f>'Vyrai 2016 detali išklotinė'!E67</f>
        <v>LTU</v>
      </c>
      <c r="F67" s="51">
        <f>'Vyrai 2016 detali išklotinė'!F67</f>
        <v>38.5</v>
      </c>
      <c r="G67" s="83">
        <f>'Vyrai 2016 detali išklotinė'!G67</f>
        <v>6.416666666666667</v>
      </c>
    </row>
    <row r="68" spans="1:7" s="27" customFormat="1" ht="13.8" x14ac:dyDescent="0.3">
      <c r="A68" s="49">
        <f>'Vyrai 2016 detali išklotinė'!A68</f>
        <v>59</v>
      </c>
      <c r="B68" s="81" t="str">
        <f>'Vyrai 2016 detali išklotinė'!B68</f>
        <v>(-)</v>
      </c>
      <c r="C68" s="44" t="str">
        <f>'Vyrai 2016 detali išklotinė'!C68</f>
        <v>MILINAUSKAS, Saulius</v>
      </c>
      <c r="D68" s="44" t="str">
        <f>'Vyrai 2016 detali išklotinė'!D68</f>
        <v>National Golf Resort</v>
      </c>
      <c r="E68" s="43" t="str">
        <f>'Vyrai 2016 detali išklotinė'!E68</f>
        <v>LTU</v>
      </c>
      <c r="F68" s="51">
        <f>'Vyrai 2016 detali išklotinė'!F68</f>
        <v>37.5</v>
      </c>
      <c r="G68" s="83">
        <f>'Vyrai 2016 detali išklotinė'!G68</f>
        <v>6.25</v>
      </c>
    </row>
    <row r="69" spans="1:7" s="27" customFormat="1" ht="13.8" x14ac:dyDescent="0.3">
      <c r="A69" s="49">
        <f>'Vyrai 2016 detali išklotinė'!A69</f>
        <v>59</v>
      </c>
      <c r="B69" s="81" t="str">
        <f>'Vyrai 2016 detali išklotinė'!B69</f>
        <v>(-)</v>
      </c>
      <c r="C69" s="44" t="str">
        <f>'Vyrai 2016 detali išklotinė'!C69</f>
        <v xml:space="preserve">BUTRIMAS, Ernestas </v>
      </c>
      <c r="D69" s="44" t="str">
        <f>'Vyrai 2016 detali išklotinė'!D69</f>
        <v>Capitals Golf Club</v>
      </c>
      <c r="E69" s="43" t="str">
        <f>'Vyrai 2016 detali išklotinė'!E69</f>
        <v>LTU</v>
      </c>
      <c r="F69" s="51">
        <f>'Vyrai 2016 detali išklotinė'!F69</f>
        <v>37.5</v>
      </c>
      <c r="G69" s="83">
        <f>'Vyrai 2016 detali išklotinė'!G69</f>
        <v>6.25</v>
      </c>
    </row>
    <row r="70" spans="1:7" x14ac:dyDescent="0.3">
      <c r="A70" s="49">
        <f>'Vyrai 2016 detali išklotinė'!A70</f>
        <v>61</v>
      </c>
      <c r="B70" s="81" t="str">
        <f>'Vyrai 2016 detali išklotinė'!B70</f>
        <v>(-)</v>
      </c>
      <c r="C70" s="44" t="str">
        <f>'Vyrai 2016 detali išklotinė'!C70</f>
        <v xml:space="preserve">DUBICKAS, Rimas </v>
      </c>
      <c r="D70" s="44" t="str">
        <f>'Vyrai 2016 detali išklotinė'!D70</f>
        <v>Capitals Golf Club</v>
      </c>
      <c r="E70" s="43" t="str">
        <f>'Vyrai 2016 detali išklotinė'!E70</f>
        <v>LTU</v>
      </c>
      <c r="F70" s="51">
        <f>'Vyrai 2016 detali išklotinė'!F70</f>
        <v>36.5</v>
      </c>
      <c r="G70" s="83">
        <f>'Vyrai 2016 detali išklotinė'!G70</f>
        <v>6.083333333333333</v>
      </c>
    </row>
    <row r="71" spans="1:7" x14ac:dyDescent="0.3">
      <c r="A71" s="49">
        <f>'Vyrai 2016 detali išklotinė'!A71</f>
        <v>62</v>
      </c>
      <c r="B71" s="81" t="str">
        <f>'Vyrai 2016 detali išklotinė'!B71</f>
        <v>(-)</v>
      </c>
      <c r="C71" s="44" t="str">
        <f>'Vyrai 2016 detali išklotinė'!C71</f>
        <v xml:space="preserve">ADOMAVIČIUS, Vilius </v>
      </c>
      <c r="D71" s="44" t="str">
        <f>'Vyrai 2016 detali išklotinė'!D71</f>
        <v>Capitals Golf Club</v>
      </c>
      <c r="E71" s="43" t="str">
        <f>'Vyrai 2016 detali išklotinė'!E71</f>
        <v>LTU</v>
      </c>
      <c r="F71" s="51">
        <f>'Vyrai 2016 detali išklotinė'!F71</f>
        <v>36</v>
      </c>
      <c r="G71" s="83">
        <f>'Vyrai 2016 detali išklotinė'!G71</f>
        <v>6</v>
      </c>
    </row>
    <row r="72" spans="1:7" x14ac:dyDescent="0.3">
      <c r="A72" s="49">
        <f>'Vyrai 2016 detali išklotinė'!A72</f>
        <v>63</v>
      </c>
      <c r="B72" s="81" t="str">
        <f>'Vyrai 2016 detali išklotinė'!B72</f>
        <v>(-)</v>
      </c>
      <c r="C72" s="44" t="str">
        <f>'Vyrai 2016 detali išklotinė'!C72</f>
        <v>GLEIZER, Viktor</v>
      </c>
      <c r="D72" s="44" t="str">
        <f>'Vyrai 2016 detali išklotinė'!D72</f>
        <v>National Golf Resort</v>
      </c>
      <c r="E72" s="43" t="str">
        <f>'Vyrai 2016 detali išklotinė'!E72</f>
        <v>LTU</v>
      </c>
      <c r="F72" s="51">
        <f>'Vyrai 2016 detali išklotinė'!F72</f>
        <v>35.5</v>
      </c>
      <c r="G72" s="83">
        <f>'Vyrai 2016 detali išklotinė'!G72</f>
        <v>5.916666666666667</v>
      </c>
    </row>
    <row r="73" spans="1:7" x14ac:dyDescent="0.3">
      <c r="A73" s="49">
        <f>'Vyrai 2016 detali išklotinė'!A73</f>
        <v>63</v>
      </c>
      <c r="B73" s="81" t="str">
        <f>'Vyrai 2016 detali išklotinė'!B73</f>
        <v>(-)</v>
      </c>
      <c r="C73" s="44" t="str">
        <f>'Vyrai 2016 detali išklotinė'!C73</f>
        <v xml:space="preserve">OLIŠKEVIČIUS, Giedrius </v>
      </c>
      <c r="D73" s="44" t="str">
        <f>'Vyrai 2016 detali išklotinė'!D73</f>
        <v>European Centre Golf Club</v>
      </c>
      <c r="E73" s="43" t="str">
        <f>'Vyrai 2016 detali išklotinė'!E73</f>
        <v>LTU</v>
      </c>
      <c r="F73" s="51">
        <f>'Vyrai 2016 detali išklotinė'!F73</f>
        <v>35.5</v>
      </c>
      <c r="G73" s="83">
        <f>'Vyrai 2016 detali išklotinė'!G73</f>
        <v>5.916666666666667</v>
      </c>
    </row>
    <row r="74" spans="1:7" x14ac:dyDescent="0.3">
      <c r="A74" s="49">
        <f>'Vyrai 2016 detali išklotinė'!A74</f>
        <v>65</v>
      </c>
      <c r="B74" s="81" t="str">
        <f>'Vyrai 2016 detali išklotinė'!B74</f>
        <v>(-)</v>
      </c>
      <c r="C74" s="44" t="str">
        <f>'Vyrai 2016 detali išklotinė'!C74</f>
        <v>ERMOLAEV, Vladimir</v>
      </c>
      <c r="D74" s="44" t="str">
        <f>'Vyrai 2016 detali išklotinė'!D74</f>
        <v>National Golf Resort</v>
      </c>
      <c r="E74" s="43" t="str">
        <f>'Vyrai 2016 detali išklotinė'!E74</f>
        <v>RUS</v>
      </c>
      <c r="F74" s="51">
        <f>'Vyrai 2016 detali išklotinė'!F74</f>
        <v>35</v>
      </c>
      <c r="G74" s="83">
        <f>'Vyrai 2016 detali išklotinė'!G74</f>
        <v>5.833333333333333</v>
      </c>
    </row>
    <row r="75" spans="1:7" x14ac:dyDescent="0.3">
      <c r="A75" s="49">
        <f>'Vyrai 2016 detali išklotinė'!A75</f>
        <v>65</v>
      </c>
      <c r="B75" s="81" t="str">
        <f>'Vyrai 2016 detali išklotinė'!B75</f>
        <v>(-)</v>
      </c>
      <c r="C75" s="44" t="str">
        <f>'Vyrai 2016 detali išklotinė'!C75</f>
        <v>GOLOVAKHA, Bogdan</v>
      </c>
      <c r="D75" s="44" t="str">
        <f>'Vyrai 2016 detali išklotinė'!D75</f>
        <v>National Golf Resort</v>
      </c>
      <c r="E75" s="43" t="str">
        <f>'Vyrai 2016 detali išklotinė'!E75</f>
        <v>RUS</v>
      </c>
      <c r="F75" s="51">
        <f>'Vyrai 2016 detali išklotinė'!F75</f>
        <v>35</v>
      </c>
      <c r="G75" s="83">
        <f>'Vyrai 2016 detali išklotinė'!G75</f>
        <v>5.833333333333333</v>
      </c>
    </row>
    <row r="76" spans="1:7" x14ac:dyDescent="0.3">
      <c r="A76" s="49">
        <f>'Vyrai 2016 detali išklotinė'!A76</f>
        <v>67</v>
      </c>
      <c r="B76" s="81" t="str">
        <f>'Vyrai 2016 detali išklotinė'!B76</f>
        <v>(-)</v>
      </c>
      <c r="C76" s="44" t="str">
        <f>'Vyrai 2016 detali išklotinė'!C76</f>
        <v xml:space="preserve">SIDOROV, Genadij </v>
      </c>
      <c r="D76" s="44">
        <f>'Vyrai 2016 detali išklotinė'!D76</f>
        <v>0</v>
      </c>
      <c r="E76" s="43" t="str">
        <f>'Vyrai 2016 detali išklotinė'!E76</f>
        <v>BLR</v>
      </c>
      <c r="F76" s="51">
        <f>'Vyrai 2016 detali išklotinė'!F76</f>
        <v>34.5</v>
      </c>
      <c r="G76" s="83">
        <f>'Vyrai 2016 detali išklotinė'!G76</f>
        <v>5.75</v>
      </c>
    </row>
    <row r="77" spans="1:7" x14ac:dyDescent="0.3">
      <c r="A77" s="49">
        <f>'Vyrai 2016 detali išklotinė'!A77</f>
        <v>68</v>
      </c>
      <c r="B77" s="81" t="str">
        <f>'Vyrai 2016 detali išklotinė'!B77</f>
        <v>(-)</v>
      </c>
      <c r="C77" s="44" t="str">
        <f>'Vyrai 2016 detali išklotinė'!C77</f>
        <v xml:space="preserve">VASILIAUSKAS, Paulius </v>
      </c>
      <c r="D77" s="44" t="str">
        <f>'Vyrai 2016 detali išklotinė'!D77</f>
        <v>The V Golf Club</v>
      </c>
      <c r="E77" s="43" t="str">
        <f>'Vyrai 2016 detali išklotinė'!E77</f>
        <v>LTU</v>
      </c>
      <c r="F77" s="51">
        <f>'Vyrai 2016 detali išklotinė'!F77</f>
        <v>34</v>
      </c>
      <c r="G77" s="83">
        <f>'Vyrai 2016 detali išklotinė'!G77</f>
        <v>5.666666666666667</v>
      </c>
    </row>
    <row r="78" spans="1:7" x14ac:dyDescent="0.3">
      <c r="A78" s="49">
        <f>'Vyrai 2016 detali išklotinė'!A78</f>
        <v>69</v>
      </c>
      <c r="B78" s="81" t="str">
        <f>'Vyrai 2016 detali išklotinė'!B78</f>
        <v>(-)</v>
      </c>
      <c r="C78" s="44" t="str">
        <f>'Vyrai 2016 detali išklotinė'!C78</f>
        <v>KOVALEV, Aleksandr</v>
      </c>
      <c r="D78" s="44" t="str">
        <f>'Vyrai 2016 detali išklotinė'!D78</f>
        <v>National Golf Resort</v>
      </c>
      <c r="E78" s="43" t="str">
        <f>'Vyrai 2016 detali išklotinė'!E78</f>
        <v>LTU</v>
      </c>
      <c r="F78" s="51">
        <f>'Vyrai 2016 detali išklotinė'!F78</f>
        <v>33.5</v>
      </c>
      <c r="G78" s="83">
        <f>'Vyrai 2016 detali išklotinė'!G78</f>
        <v>5.583333333333333</v>
      </c>
    </row>
    <row r="79" spans="1:7" x14ac:dyDescent="0.3">
      <c r="A79" s="49">
        <f>'Vyrai 2016 detali išklotinė'!A79</f>
        <v>69</v>
      </c>
      <c r="B79" s="81" t="str">
        <f>'Vyrai 2016 detali išklotinė'!B79</f>
        <v>(-)</v>
      </c>
      <c r="C79" s="44" t="str">
        <f>'Vyrai 2016 detali išklotinė'!C79</f>
        <v xml:space="preserve">BARVYDAS, Regimantas </v>
      </c>
      <c r="D79" s="44" t="str">
        <f>'Vyrai 2016 detali išklotinė'!D79</f>
        <v>The V Golf Club</v>
      </c>
      <c r="E79" s="43" t="str">
        <f>'Vyrai 2016 detali išklotinė'!E79</f>
        <v>LTU</v>
      </c>
      <c r="F79" s="51">
        <f>'Vyrai 2016 detali išklotinė'!F79</f>
        <v>33.5</v>
      </c>
      <c r="G79" s="83">
        <f>'Vyrai 2016 detali išklotinė'!G79</f>
        <v>5.583333333333333</v>
      </c>
    </row>
    <row r="80" spans="1:7" x14ac:dyDescent="0.3">
      <c r="A80" s="49">
        <f>'Vyrai 2016 detali išklotinė'!A80</f>
        <v>71</v>
      </c>
      <c r="B80" s="81" t="str">
        <f>'Vyrai 2016 detali išklotinė'!B80</f>
        <v>(-)</v>
      </c>
      <c r="C80" s="44" t="str">
        <f>'Vyrai 2016 detali išklotinė'!C80</f>
        <v xml:space="preserve">JONKUS, Artūras </v>
      </c>
      <c r="D80" s="44" t="str">
        <f>'Vyrai 2016 detali išklotinė'!D80</f>
        <v>European Centre Golf Club</v>
      </c>
      <c r="E80" s="43" t="str">
        <f>'Vyrai 2016 detali išklotinė'!E80</f>
        <v>LTU</v>
      </c>
      <c r="F80" s="51">
        <f>'Vyrai 2016 detali išklotinė'!F80</f>
        <v>33</v>
      </c>
      <c r="G80" s="83">
        <f>'Vyrai 2016 detali išklotinė'!G80</f>
        <v>5.5</v>
      </c>
    </row>
    <row r="81" spans="1:7" x14ac:dyDescent="0.3">
      <c r="A81" s="49">
        <f>'Vyrai 2016 detali išklotinė'!A81</f>
        <v>72</v>
      </c>
      <c r="B81" s="81" t="str">
        <f>'Vyrai 2016 detali išklotinė'!B81</f>
        <v>(-)</v>
      </c>
      <c r="C81" s="44" t="str">
        <f>'Vyrai 2016 detali išklotinė'!C81</f>
        <v xml:space="preserve">ANDRIUKAITIS-SUTKUS, Šarūnas </v>
      </c>
      <c r="D81" s="44" t="str">
        <f>'Vyrai 2016 detali išklotinė'!D81</f>
        <v>The V Golf Club</v>
      </c>
      <c r="E81" s="43" t="str">
        <f>'Vyrai 2016 detali išklotinė'!E81</f>
        <v>LTU</v>
      </c>
      <c r="F81" s="51">
        <f>'Vyrai 2016 detali išklotinė'!F81</f>
        <v>32.5</v>
      </c>
      <c r="G81" s="83">
        <f>'Vyrai 2016 detali išklotinė'!G81</f>
        <v>5.416666666666667</v>
      </c>
    </row>
    <row r="82" spans="1:7" x14ac:dyDescent="0.3">
      <c r="A82" s="49">
        <f>'Vyrai 2016 detali išklotinė'!A82</f>
        <v>73</v>
      </c>
      <c r="B82" s="81" t="str">
        <f>'Vyrai 2016 detali išklotinė'!B82</f>
        <v>(-)</v>
      </c>
      <c r="C82" s="44" t="str">
        <f>'Vyrai 2016 detali išklotinė'!C82</f>
        <v xml:space="preserve">RIMIDIS, Alfredas </v>
      </c>
      <c r="D82" s="44" t="str">
        <f>'Vyrai 2016 detali išklotinė'!D82</f>
        <v>Capitals Golf Club</v>
      </c>
      <c r="E82" s="43" t="str">
        <f>'Vyrai 2016 detali išklotinė'!E82</f>
        <v>LTU</v>
      </c>
      <c r="F82" s="51">
        <f>'Vyrai 2016 detali išklotinė'!F82</f>
        <v>32</v>
      </c>
      <c r="G82" s="83">
        <f>'Vyrai 2016 detali išklotinė'!G82</f>
        <v>5.333333333333333</v>
      </c>
    </row>
    <row r="83" spans="1:7" x14ac:dyDescent="0.3">
      <c r="A83" s="49">
        <f>'Vyrai 2016 detali išklotinė'!A83</f>
        <v>74</v>
      </c>
      <c r="B83" s="81" t="str">
        <f>'Vyrai 2016 detali išklotinė'!B83</f>
        <v>(-)</v>
      </c>
      <c r="C83" s="44" t="str">
        <f>'Vyrai 2016 detali išklotinė'!C83</f>
        <v>BEREZIN, Sergei</v>
      </c>
      <c r="D83" s="44" t="str">
        <f>'Vyrai 2016 detali išklotinė'!D83</f>
        <v>National Golf Resort</v>
      </c>
      <c r="E83" s="43" t="str">
        <f>'Vyrai 2016 detali išklotinė'!E83</f>
        <v>LTU</v>
      </c>
      <c r="F83" s="51">
        <f>'Vyrai 2016 detali išklotinė'!F83</f>
        <v>31.5</v>
      </c>
      <c r="G83" s="83">
        <f>'Vyrai 2016 detali išklotinė'!G83</f>
        <v>5.25</v>
      </c>
    </row>
    <row r="84" spans="1:7" x14ac:dyDescent="0.3">
      <c r="A84" s="49">
        <f>'Vyrai 2016 detali išklotinė'!A84</f>
        <v>74</v>
      </c>
      <c r="B84" s="81" t="str">
        <f>'Vyrai 2016 detali išklotinė'!B84</f>
        <v>(-)</v>
      </c>
      <c r="C84" s="44" t="str">
        <f>'Vyrai 2016 detali išklotinė'!C84</f>
        <v xml:space="preserve">PAULAUSKAS, Marius </v>
      </c>
      <c r="D84" s="44" t="str">
        <f>'Vyrai 2016 detali išklotinė'!D84</f>
        <v>Capitals Golf Club</v>
      </c>
      <c r="E84" s="43" t="str">
        <f>'Vyrai 2016 detali išklotinė'!E84</f>
        <v>LTU</v>
      </c>
      <c r="F84" s="51">
        <f>'Vyrai 2016 detali išklotinė'!F84</f>
        <v>31.5</v>
      </c>
      <c r="G84" s="83">
        <f>'Vyrai 2016 detali išklotinė'!G84</f>
        <v>5.25</v>
      </c>
    </row>
    <row r="85" spans="1:7" x14ac:dyDescent="0.3">
      <c r="A85" s="49">
        <f>'Vyrai 2016 detali išklotinė'!A85</f>
        <v>76</v>
      </c>
      <c r="B85" s="81" t="str">
        <f>'Vyrai 2016 detali išklotinė'!B85</f>
        <v>(-)</v>
      </c>
      <c r="C85" s="44" t="str">
        <f>'Vyrai 2016 detali išklotinė'!C85</f>
        <v xml:space="preserve">BARAUSKAS, Haroldas </v>
      </c>
      <c r="D85" s="44" t="str">
        <f>'Vyrai 2016 detali išklotinė'!D85</f>
        <v>Wolf Golf Club</v>
      </c>
      <c r="E85" s="43" t="str">
        <f>'Vyrai 2016 detali išklotinė'!E85</f>
        <v>LTU</v>
      </c>
      <c r="F85" s="51">
        <f>'Vyrai 2016 detali išklotinė'!F85</f>
        <v>31</v>
      </c>
      <c r="G85" s="83">
        <f>'Vyrai 2016 detali išklotinė'!G85</f>
        <v>5.166666666666667</v>
      </c>
    </row>
    <row r="86" spans="1:7" x14ac:dyDescent="0.3">
      <c r="A86" s="49">
        <f>'Vyrai 2016 detali išklotinė'!A86</f>
        <v>77</v>
      </c>
      <c r="B86" s="81" t="str">
        <f>'Vyrai 2016 detali išklotinė'!B86</f>
        <v>(-)</v>
      </c>
      <c r="C86" s="44" t="str">
        <f>'Vyrai 2016 detali išklotinė'!C86</f>
        <v>BOSAS, Tomas</v>
      </c>
      <c r="D86" s="44" t="str">
        <f>'Vyrai 2016 detali išklotinė'!D86</f>
        <v>National Golf Resort</v>
      </c>
      <c r="E86" s="43" t="str">
        <f>'Vyrai 2016 detali išklotinė'!E86</f>
        <v>LTU</v>
      </c>
      <c r="F86" s="51">
        <f>'Vyrai 2016 detali išklotinė'!F86</f>
        <v>30.5</v>
      </c>
      <c r="G86" s="83">
        <f>'Vyrai 2016 detali išklotinė'!G86</f>
        <v>5.083333333333333</v>
      </c>
    </row>
    <row r="87" spans="1:7" x14ac:dyDescent="0.3">
      <c r="A87" s="49">
        <f>'Vyrai 2016 detali išklotinė'!A87</f>
        <v>77</v>
      </c>
      <c r="B87" s="81" t="str">
        <f>'Vyrai 2016 detali išklotinė'!B87</f>
        <v>(-)</v>
      </c>
      <c r="C87" s="44" t="str">
        <f>'Vyrai 2016 detali išklotinė'!C87</f>
        <v xml:space="preserve">GAJAUSKAS, Rimantas </v>
      </c>
      <c r="D87" s="44" t="str">
        <f>'Vyrai 2016 detali išklotinė'!D87</f>
        <v>The V Golf Club</v>
      </c>
      <c r="E87" s="43" t="str">
        <f>'Vyrai 2016 detali išklotinė'!E87</f>
        <v>LTU</v>
      </c>
      <c r="F87" s="51">
        <f>'Vyrai 2016 detali išklotinė'!F87</f>
        <v>30.5</v>
      </c>
      <c r="G87" s="83">
        <f>'Vyrai 2016 detali išklotinė'!G87</f>
        <v>5.083333333333333</v>
      </c>
    </row>
    <row r="88" spans="1:7" x14ac:dyDescent="0.3">
      <c r="A88" s="49">
        <f>'Vyrai 2016 detali išklotinė'!A88</f>
        <v>79</v>
      </c>
      <c r="B88" s="81" t="str">
        <f>'Vyrai 2016 detali išklotinė'!B88</f>
        <v>(-)</v>
      </c>
      <c r="C88" s="44" t="str">
        <f>'Vyrai 2016 detali išklotinė'!C88</f>
        <v>FESIK, Viktor</v>
      </c>
      <c r="D88" s="44">
        <f>'Vyrai 2016 detali išklotinė'!D88</f>
        <v>0</v>
      </c>
      <c r="E88" s="43" t="str">
        <f>'Vyrai 2016 detali išklotinė'!E88</f>
        <v>RUS</v>
      </c>
      <c r="F88" s="51">
        <f>'Vyrai 2016 detali išklotinė'!F88</f>
        <v>30</v>
      </c>
      <c r="G88" s="83">
        <f>'Vyrai 2016 detali išklotinė'!G88</f>
        <v>5</v>
      </c>
    </row>
    <row r="89" spans="1:7" x14ac:dyDescent="0.3">
      <c r="A89" s="49">
        <f>'Vyrai 2016 detali išklotinė'!A89</f>
        <v>80</v>
      </c>
      <c r="B89" s="81" t="str">
        <f>'Vyrai 2016 detali išklotinė'!B89</f>
        <v>(-)</v>
      </c>
      <c r="C89" s="44" t="str">
        <f>'Vyrai 2016 detali išklotinė'!C89</f>
        <v>BAICHIKOV, Jevgenij</v>
      </c>
      <c r="D89" s="44">
        <f>'Vyrai 2016 detali išklotinė'!D89</f>
        <v>0</v>
      </c>
      <c r="E89" s="43" t="str">
        <f>'Vyrai 2016 detali išklotinė'!E89</f>
        <v>RUS</v>
      </c>
      <c r="F89" s="51">
        <f>'Vyrai 2016 detali išklotinė'!F89</f>
        <v>29.5</v>
      </c>
      <c r="G89" s="83">
        <f>'Vyrai 2016 detali išklotinė'!G89</f>
        <v>4.916666666666667</v>
      </c>
    </row>
    <row r="90" spans="1:7" x14ac:dyDescent="0.3">
      <c r="A90" s="49">
        <f>'Vyrai 2016 detali išklotinė'!A90</f>
        <v>81</v>
      </c>
      <c r="B90" s="81" t="str">
        <f>'Vyrai 2016 detali išklotinė'!B90</f>
        <v>(-)</v>
      </c>
      <c r="C90" s="44" t="str">
        <f>'Vyrai 2016 detali išklotinė'!C90</f>
        <v>MITKUS, Laurynas</v>
      </c>
      <c r="D90" s="44" t="str">
        <f>'Vyrai 2016 detali išklotinė'!D90</f>
        <v>National Golf Resort</v>
      </c>
      <c r="E90" s="43" t="str">
        <f>'Vyrai 2016 detali išklotinė'!E90</f>
        <v>LTU</v>
      </c>
      <c r="F90" s="51">
        <f>'Vyrai 2016 detali išklotinė'!F90</f>
        <v>29</v>
      </c>
      <c r="G90" s="83">
        <f>'Vyrai 2016 detali išklotinė'!G90</f>
        <v>4.833333333333333</v>
      </c>
    </row>
    <row r="91" spans="1:7" x14ac:dyDescent="0.3">
      <c r="A91" s="49">
        <f>'Vyrai 2016 detali išklotinė'!A91</f>
        <v>81</v>
      </c>
      <c r="B91" s="81" t="str">
        <f>'Vyrai 2016 detali išklotinė'!B91</f>
        <v>(-)</v>
      </c>
      <c r="C91" s="44" t="str">
        <f>'Vyrai 2016 detali išklotinė'!C91</f>
        <v xml:space="preserve">MALIŠAUSKAS, Sigitas  </v>
      </c>
      <c r="D91" s="44" t="str">
        <f>'Vyrai 2016 detali išklotinė'!D91</f>
        <v>The V Golf Club</v>
      </c>
      <c r="E91" s="43" t="str">
        <f>'Vyrai 2016 detali išklotinė'!E91</f>
        <v>LTU</v>
      </c>
      <c r="F91" s="51">
        <f>'Vyrai 2016 detali išklotinė'!F91</f>
        <v>29</v>
      </c>
      <c r="G91" s="83">
        <f>'Vyrai 2016 detali išklotinė'!G91</f>
        <v>4.833333333333333</v>
      </c>
    </row>
    <row r="92" spans="1:7" x14ac:dyDescent="0.3">
      <c r="A92" s="49">
        <f>'Vyrai 2016 detali išklotinė'!A92</f>
        <v>83</v>
      </c>
      <c r="B92" s="81" t="str">
        <f>'Vyrai 2016 detali išklotinė'!B92</f>
        <v>(-)</v>
      </c>
      <c r="C92" s="44" t="str">
        <f>'Vyrai 2016 detali išklotinė'!C92</f>
        <v>CHRISTIAENSEN, Hans</v>
      </c>
      <c r="D92" s="44" t="str">
        <f>'Vyrai 2016 detali išklotinė'!D92</f>
        <v>National Golf Resort</v>
      </c>
      <c r="E92" s="43" t="str">
        <f>'Vyrai 2016 detali išklotinė'!E92</f>
        <v>BEL</v>
      </c>
      <c r="F92" s="51">
        <f>'Vyrai 2016 detali išklotinė'!F92</f>
        <v>28.5</v>
      </c>
      <c r="G92" s="83">
        <f>'Vyrai 2016 detali išklotinė'!G92</f>
        <v>4.75</v>
      </c>
    </row>
    <row r="93" spans="1:7" x14ac:dyDescent="0.3">
      <c r="A93" s="49">
        <f>'Vyrai 2016 detali išklotinė'!A93</f>
        <v>83</v>
      </c>
      <c r="B93" s="81" t="str">
        <f>'Vyrai 2016 detali išklotinė'!B93</f>
        <v>(-)</v>
      </c>
      <c r="C93" s="44" t="str">
        <f>'Vyrai 2016 detali išklotinė'!C93</f>
        <v xml:space="preserve">RIMDEIKA, Rytis </v>
      </c>
      <c r="D93" s="44" t="str">
        <f>'Vyrai 2016 detali išklotinė'!D93</f>
        <v>Capitals Golf Club</v>
      </c>
      <c r="E93" s="43" t="str">
        <f>'Vyrai 2016 detali išklotinė'!E93</f>
        <v>LTU</v>
      </c>
      <c r="F93" s="51">
        <f>'Vyrai 2016 detali išklotinė'!F93</f>
        <v>28.5</v>
      </c>
      <c r="G93" s="83">
        <f>'Vyrai 2016 detali išklotinė'!G93</f>
        <v>4.75</v>
      </c>
    </row>
    <row r="94" spans="1:7" x14ac:dyDescent="0.3">
      <c r="A94" s="49">
        <f>'Vyrai 2016 detali išklotinė'!A94</f>
        <v>85</v>
      </c>
      <c r="B94" s="81" t="str">
        <f>'Vyrai 2016 detali išklotinė'!B94</f>
        <v>(-)</v>
      </c>
      <c r="C94" s="44" t="str">
        <f>'Vyrai 2016 detali išklotinė'!C94</f>
        <v>KAIRYS, Justas</v>
      </c>
      <c r="D94" s="44" t="str">
        <f>'Vyrai 2016 detali išklotinė'!D94</f>
        <v>National Golf Resort</v>
      </c>
      <c r="E94" s="43" t="str">
        <f>'Vyrai 2016 detali išklotinė'!E94</f>
        <v>LTU</v>
      </c>
      <c r="F94" s="51">
        <f>'Vyrai 2016 detali išklotinė'!F94</f>
        <v>28</v>
      </c>
      <c r="G94" s="83">
        <f>'Vyrai 2016 detali išklotinė'!G94</f>
        <v>4.666666666666667</v>
      </c>
    </row>
    <row r="95" spans="1:7" x14ac:dyDescent="0.3">
      <c r="A95" s="49">
        <f>'Vyrai 2016 detali išklotinė'!A95</f>
        <v>85</v>
      </c>
      <c r="B95" s="81" t="str">
        <f>'Vyrai 2016 detali išklotinė'!B95</f>
        <v>(-)</v>
      </c>
      <c r="C95" s="44" t="str">
        <f>'Vyrai 2016 detali išklotinė'!C95</f>
        <v xml:space="preserve">IVANČENKA, Valentas </v>
      </c>
      <c r="D95" s="44" t="str">
        <f>'Vyrai 2016 detali išklotinė'!D95</f>
        <v>The V Golf Club</v>
      </c>
      <c r="E95" s="43" t="str">
        <f>'Vyrai 2016 detali išklotinė'!E95</f>
        <v>LTU</v>
      </c>
      <c r="F95" s="51">
        <f>'Vyrai 2016 detali išklotinė'!F95</f>
        <v>28</v>
      </c>
      <c r="G95" s="83">
        <f>'Vyrai 2016 detali išklotinė'!G95</f>
        <v>4.666666666666667</v>
      </c>
    </row>
    <row r="96" spans="1:7" x14ac:dyDescent="0.3">
      <c r="A96" s="49">
        <f>'Vyrai 2016 detali išklotinė'!A96</f>
        <v>87</v>
      </c>
      <c r="B96" s="81" t="str">
        <f>'Vyrai 2016 detali išklotinė'!B96</f>
        <v>(-)</v>
      </c>
      <c r="C96" s="44" t="str">
        <f>'Vyrai 2016 detali išklotinė'!C96</f>
        <v xml:space="preserve">BUTKEVIČIUS, Marius </v>
      </c>
      <c r="D96" s="44" t="str">
        <f>'Vyrai 2016 detali išklotinė'!D96</f>
        <v>The V Golf Club</v>
      </c>
      <c r="E96" s="43" t="str">
        <f>'Vyrai 2016 detali išklotinė'!E96</f>
        <v>LTU</v>
      </c>
      <c r="F96" s="51">
        <f>'Vyrai 2016 detali išklotinė'!F96</f>
        <v>27</v>
      </c>
      <c r="G96" s="83">
        <f>'Vyrai 2016 detali išklotinė'!G96</f>
        <v>4.5</v>
      </c>
    </row>
  </sheetData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Vyrai 2016 detali išklotinė</vt:lpstr>
      <vt:lpstr>Vyrai 2016</vt:lpstr>
      <vt:lpstr>'Vyrai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2016-06-06T11:03:21Z</dcterms:modified>
</cp:coreProperties>
</file>