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ustomProperty2.bin" ContentType="application/vnd.openxmlformats-officedocument.spreadsheetml.customProperty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800" windowHeight="12435"/>
  </bookViews>
  <sheets>
    <sheet name="Moterys 2016 detali išklotinė" sheetId="1" r:id="rId1"/>
    <sheet name="Moterys 2016" sheetId="2" r:id="rId2"/>
  </sheets>
  <definedNames>
    <definedName name="_xlnm._FilterDatabase" localSheetId="1" hidden="1">'Moterys 2016'!$A$10:$G$22</definedName>
    <definedName name="_xlnm._FilterDatabase" localSheetId="0" hidden="1">'Moterys 2016 detali išklotinė'!$A$10:$AE$45</definedName>
    <definedName name="_xlnm.Print_Titles" localSheetId="1">'Moterys 2016'!$1:$9</definedName>
  </definedNames>
  <calcPr calcId="152511"/>
</workbook>
</file>

<file path=xl/calcChain.xml><?xml version="1.0" encoding="utf-8"?>
<calcChain xmlns="http://schemas.openxmlformats.org/spreadsheetml/2006/main">
  <c r="A34" i="2" l="1"/>
  <c r="B34" i="2"/>
  <c r="C34" i="2"/>
  <c r="D34" i="2"/>
  <c r="E34" i="2"/>
  <c r="F34" i="2"/>
  <c r="G34" i="2"/>
  <c r="A35" i="2"/>
  <c r="B35" i="2"/>
  <c r="C35" i="2"/>
  <c r="D35" i="2"/>
  <c r="E35" i="2"/>
  <c r="F35" i="2"/>
  <c r="G35" i="2"/>
  <c r="A36" i="2"/>
  <c r="B36" i="2"/>
  <c r="C36" i="2"/>
  <c r="D36" i="2"/>
  <c r="E36" i="2"/>
  <c r="F36" i="2"/>
  <c r="G36" i="2"/>
  <c r="A37" i="2"/>
  <c r="B37" i="2"/>
  <c r="C37" i="2"/>
  <c r="D37" i="2"/>
  <c r="E37" i="2"/>
  <c r="F37" i="2"/>
  <c r="G37" i="2"/>
  <c r="A38" i="2"/>
  <c r="B38" i="2"/>
  <c r="C38" i="2"/>
  <c r="D38" i="2"/>
  <c r="E38" i="2"/>
  <c r="F38" i="2"/>
  <c r="G38" i="2"/>
  <c r="A39" i="2"/>
  <c r="B39" i="2"/>
  <c r="C39" i="2"/>
  <c r="D39" i="2"/>
  <c r="E39" i="2"/>
  <c r="F39" i="2"/>
  <c r="G39" i="2"/>
  <c r="A40" i="2"/>
  <c r="B40" i="2"/>
  <c r="C40" i="2"/>
  <c r="D40" i="2"/>
  <c r="E40" i="2"/>
  <c r="F40" i="2"/>
  <c r="G40" i="2"/>
  <c r="A41" i="2"/>
  <c r="B41" i="2"/>
  <c r="C41" i="2"/>
  <c r="D41" i="2"/>
  <c r="E41" i="2"/>
  <c r="F41" i="2"/>
  <c r="G41" i="2"/>
  <c r="A42" i="2"/>
  <c r="B42" i="2"/>
  <c r="C42" i="2"/>
  <c r="D42" i="2"/>
  <c r="E42" i="2"/>
  <c r="F42" i="2"/>
  <c r="G42" i="2"/>
  <c r="A43" i="2"/>
  <c r="B43" i="2"/>
  <c r="C43" i="2"/>
  <c r="D43" i="2"/>
  <c r="E43" i="2"/>
  <c r="F43" i="2"/>
  <c r="G43" i="2"/>
  <c r="A44" i="2"/>
  <c r="B44" i="2"/>
  <c r="C44" i="2"/>
  <c r="D44" i="2"/>
  <c r="E44" i="2"/>
  <c r="F44" i="2"/>
  <c r="G44" i="2"/>
  <c r="A45" i="2"/>
  <c r="B45" i="2"/>
  <c r="C45" i="2"/>
  <c r="D45" i="2"/>
  <c r="E45" i="2"/>
  <c r="F45" i="2"/>
  <c r="G45" i="2"/>
  <c r="A12" i="2"/>
  <c r="B12" i="2"/>
  <c r="C12" i="2"/>
  <c r="D12" i="2"/>
  <c r="E12" i="2"/>
  <c r="F12" i="2"/>
  <c r="G12" i="2"/>
  <c r="A13" i="2"/>
  <c r="B13" i="2"/>
  <c r="C13" i="2"/>
  <c r="D13" i="2"/>
  <c r="E13" i="2"/>
  <c r="F13" i="2"/>
  <c r="G13" i="2"/>
  <c r="A14" i="2"/>
  <c r="B14" i="2"/>
  <c r="C14" i="2"/>
  <c r="D14" i="2"/>
  <c r="E14" i="2"/>
  <c r="F14" i="2"/>
  <c r="G14" i="2"/>
  <c r="A15" i="2"/>
  <c r="B15" i="2"/>
  <c r="C15" i="2"/>
  <c r="D15" i="2"/>
  <c r="E15" i="2"/>
  <c r="F15" i="2"/>
  <c r="G15" i="2"/>
  <c r="A16" i="2"/>
  <c r="B16" i="2"/>
  <c r="C16" i="2"/>
  <c r="D16" i="2"/>
  <c r="E16" i="2"/>
  <c r="F16" i="2"/>
  <c r="G16" i="2"/>
  <c r="A17" i="2"/>
  <c r="B17" i="2"/>
  <c r="C17" i="2"/>
  <c r="D17" i="2"/>
  <c r="E17" i="2"/>
  <c r="F17" i="2"/>
  <c r="G17" i="2"/>
  <c r="A18" i="2"/>
  <c r="B18" i="2"/>
  <c r="C18" i="2"/>
  <c r="D18" i="2"/>
  <c r="E18" i="2"/>
  <c r="F18" i="2"/>
  <c r="G18" i="2"/>
  <c r="A19" i="2"/>
  <c r="B19" i="2"/>
  <c r="C19" i="2"/>
  <c r="D19" i="2"/>
  <c r="E19" i="2"/>
  <c r="F19" i="2"/>
  <c r="G19" i="2"/>
  <c r="A20" i="2"/>
  <c r="B20" i="2"/>
  <c r="C20" i="2"/>
  <c r="D20" i="2"/>
  <c r="E20" i="2"/>
  <c r="F20" i="2"/>
  <c r="G20" i="2"/>
  <c r="A21" i="2"/>
  <c r="B21" i="2"/>
  <c r="C21" i="2"/>
  <c r="D21" i="2"/>
  <c r="E21" i="2"/>
  <c r="F21" i="2"/>
  <c r="G21" i="2"/>
  <c r="A22" i="2"/>
  <c r="B22" i="2"/>
  <c r="C22" i="2"/>
  <c r="D22" i="2"/>
  <c r="E22" i="2"/>
  <c r="F22" i="2"/>
  <c r="G22" i="2"/>
  <c r="A23" i="2"/>
  <c r="B23" i="2"/>
  <c r="C23" i="2"/>
  <c r="D23" i="2"/>
  <c r="E23" i="2"/>
  <c r="F23" i="2"/>
  <c r="G23" i="2"/>
  <c r="A24" i="2"/>
  <c r="B24" i="2"/>
  <c r="C24" i="2"/>
  <c r="D24" i="2"/>
  <c r="E24" i="2"/>
  <c r="F24" i="2"/>
  <c r="G24" i="2"/>
  <c r="A25" i="2"/>
  <c r="B25" i="2"/>
  <c r="C25" i="2"/>
  <c r="D25" i="2"/>
  <c r="E25" i="2"/>
  <c r="F25" i="2"/>
  <c r="G25" i="2"/>
  <c r="A26" i="2"/>
  <c r="B26" i="2"/>
  <c r="C26" i="2"/>
  <c r="D26" i="2"/>
  <c r="E26" i="2"/>
  <c r="F26" i="2"/>
  <c r="G26" i="2"/>
  <c r="A27" i="2"/>
  <c r="B27" i="2"/>
  <c r="C27" i="2"/>
  <c r="D27" i="2"/>
  <c r="E27" i="2"/>
  <c r="F27" i="2"/>
  <c r="G27" i="2"/>
  <c r="A28" i="2"/>
  <c r="B28" i="2"/>
  <c r="C28" i="2"/>
  <c r="D28" i="2"/>
  <c r="E28" i="2"/>
  <c r="F28" i="2"/>
  <c r="G28" i="2"/>
  <c r="A29" i="2"/>
  <c r="B29" i="2"/>
  <c r="C29" i="2"/>
  <c r="D29" i="2"/>
  <c r="E29" i="2"/>
  <c r="F29" i="2"/>
  <c r="G29" i="2"/>
  <c r="A30" i="2"/>
  <c r="B30" i="2"/>
  <c r="C30" i="2"/>
  <c r="D30" i="2"/>
  <c r="E30" i="2"/>
  <c r="F30" i="2"/>
  <c r="G30" i="2"/>
  <c r="A31" i="2"/>
  <c r="B31" i="2"/>
  <c r="C31" i="2"/>
  <c r="D31" i="2"/>
  <c r="F31" i="2"/>
  <c r="G31" i="2"/>
  <c r="A32" i="2"/>
  <c r="B32" i="2"/>
  <c r="C32" i="2"/>
  <c r="D32" i="2"/>
  <c r="E32" i="2"/>
  <c r="F32" i="2"/>
  <c r="G32" i="2"/>
  <c r="A33" i="2"/>
  <c r="B33" i="2"/>
  <c r="C33" i="2"/>
  <c r="D33" i="2"/>
  <c r="E33" i="2"/>
  <c r="F33" i="2"/>
  <c r="G33" i="2"/>
  <c r="AL26" i="1" l="1"/>
  <c r="AM26" i="1"/>
  <c r="AN26" i="1"/>
  <c r="AO26" i="1"/>
  <c r="AP26" i="1"/>
  <c r="AQ26" i="1"/>
  <c r="AR26" i="1"/>
  <c r="AS26" i="1"/>
  <c r="AL28" i="1"/>
  <c r="AM28" i="1"/>
  <c r="AN28" i="1"/>
  <c r="AO28" i="1"/>
  <c r="AP28" i="1"/>
  <c r="AQ28" i="1"/>
  <c r="AR28" i="1"/>
  <c r="AS28" i="1"/>
  <c r="AL30" i="1"/>
  <c r="AM30" i="1"/>
  <c r="AN30" i="1"/>
  <c r="AO30" i="1"/>
  <c r="AP30" i="1"/>
  <c r="AQ30" i="1"/>
  <c r="AR30" i="1"/>
  <c r="AS30" i="1"/>
  <c r="AL33" i="1"/>
  <c r="F33" i="1" s="1"/>
  <c r="G33" i="1" s="1"/>
  <c r="AM33" i="1"/>
  <c r="AN33" i="1"/>
  <c r="AO33" i="1"/>
  <c r="AP33" i="1"/>
  <c r="AQ33" i="1"/>
  <c r="AR33" i="1"/>
  <c r="AS33" i="1"/>
  <c r="AL34" i="1"/>
  <c r="AM34" i="1"/>
  <c r="AN34" i="1"/>
  <c r="AO34" i="1"/>
  <c r="AP34" i="1"/>
  <c r="AQ34" i="1"/>
  <c r="AR34" i="1"/>
  <c r="AS34" i="1"/>
  <c r="AL35" i="1"/>
  <c r="AM35" i="1"/>
  <c r="AN35" i="1"/>
  <c r="AO35" i="1"/>
  <c r="AP35" i="1"/>
  <c r="AQ35" i="1"/>
  <c r="AR35" i="1"/>
  <c r="AS35" i="1"/>
  <c r="AL36" i="1"/>
  <c r="AM36" i="1"/>
  <c r="AN36" i="1"/>
  <c r="AO36" i="1"/>
  <c r="AP36" i="1"/>
  <c r="AQ36" i="1"/>
  <c r="AR36" i="1"/>
  <c r="AS36" i="1"/>
  <c r="AL37" i="1"/>
  <c r="AM37" i="1"/>
  <c r="AN37" i="1"/>
  <c r="AO37" i="1"/>
  <c r="AP37" i="1"/>
  <c r="AQ37" i="1"/>
  <c r="AR37" i="1"/>
  <c r="AS37" i="1"/>
  <c r="AL38" i="1"/>
  <c r="AM38" i="1"/>
  <c r="AN38" i="1"/>
  <c r="AO38" i="1"/>
  <c r="AP38" i="1"/>
  <c r="AQ38" i="1"/>
  <c r="AR38" i="1"/>
  <c r="AS38" i="1"/>
  <c r="AL39" i="1"/>
  <c r="AM39" i="1"/>
  <c r="AN39" i="1"/>
  <c r="AO39" i="1"/>
  <c r="AP39" i="1"/>
  <c r="AQ39" i="1"/>
  <c r="AR39" i="1"/>
  <c r="AS39" i="1"/>
  <c r="AL40" i="1"/>
  <c r="AM40" i="1"/>
  <c r="AN40" i="1"/>
  <c r="AO40" i="1"/>
  <c r="AP40" i="1"/>
  <c r="AQ40" i="1"/>
  <c r="AR40" i="1"/>
  <c r="AS40" i="1"/>
  <c r="AL41" i="1"/>
  <c r="F41" i="1" s="1"/>
  <c r="G41" i="1" s="1"/>
  <c r="AM41" i="1"/>
  <c r="AN41" i="1"/>
  <c r="AO41" i="1"/>
  <c r="AP41" i="1"/>
  <c r="AQ41" i="1"/>
  <c r="AR41" i="1"/>
  <c r="AS41" i="1"/>
  <c r="AL42" i="1"/>
  <c r="AM42" i="1"/>
  <c r="AN42" i="1"/>
  <c r="AO42" i="1"/>
  <c r="AP42" i="1"/>
  <c r="AQ42" i="1"/>
  <c r="AR42" i="1"/>
  <c r="AS42" i="1"/>
  <c r="AL43" i="1"/>
  <c r="AM43" i="1"/>
  <c r="AN43" i="1"/>
  <c r="AO43" i="1"/>
  <c r="AP43" i="1"/>
  <c r="AQ43" i="1"/>
  <c r="AR43" i="1"/>
  <c r="AS43" i="1"/>
  <c r="AL44" i="1"/>
  <c r="AM44" i="1"/>
  <c r="AN44" i="1"/>
  <c r="AO44" i="1"/>
  <c r="AP44" i="1"/>
  <c r="AQ44" i="1"/>
  <c r="AR44" i="1"/>
  <c r="AS44" i="1"/>
  <c r="AL45" i="1"/>
  <c r="F45" i="1" s="1"/>
  <c r="G45" i="1" s="1"/>
  <c r="AM45" i="1"/>
  <c r="AN45" i="1"/>
  <c r="AO45" i="1"/>
  <c r="AP45" i="1"/>
  <c r="AQ45" i="1"/>
  <c r="AR45" i="1"/>
  <c r="AS45" i="1"/>
  <c r="AL17" i="1"/>
  <c r="AM17" i="1"/>
  <c r="AN17" i="1"/>
  <c r="AO17" i="1"/>
  <c r="AP17" i="1"/>
  <c r="AQ17" i="1"/>
  <c r="AR17" i="1"/>
  <c r="AS17" i="1"/>
  <c r="AL31" i="1"/>
  <c r="AM31" i="1"/>
  <c r="AN31" i="1"/>
  <c r="AO31" i="1"/>
  <c r="AP31" i="1"/>
  <c r="AQ31" i="1"/>
  <c r="AR31" i="1"/>
  <c r="AS31" i="1"/>
  <c r="F28" i="1" l="1"/>
  <c r="G28" i="1" s="1"/>
  <c r="F43" i="1"/>
  <c r="F39" i="1"/>
  <c r="F37" i="1"/>
  <c r="F35" i="1"/>
  <c r="F31" i="1"/>
  <c r="AK17" i="1"/>
  <c r="AK44" i="1"/>
  <c r="AK42" i="1"/>
  <c r="AK40" i="1"/>
  <c r="AK38" i="1"/>
  <c r="AK36" i="1"/>
  <c r="AK34" i="1"/>
  <c r="AK30" i="1"/>
  <c r="AK26" i="1"/>
  <c r="F17" i="1"/>
  <c r="F44" i="1"/>
  <c r="F42" i="1"/>
  <c r="F40" i="1"/>
  <c r="F38" i="1"/>
  <c r="F36" i="1"/>
  <c r="F34" i="1"/>
  <c r="F30" i="1"/>
  <c r="F26" i="1"/>
  <c r="AK31" i="1"/>
  <c r="AK45" i="1"/>
  <c r="AK43" i="1"/>
  <c r="AK41" i="1"/>
  <c r="AK39" i="1"/>
  <c r="AK37" i="1"/>
  <c r="AK35" i="1"/>
  <c r="AK33" i="1"/>
  <c r="AK28" i="1"/>
  <c r="A3" i="2"/>
  <c r="G36" i="1" l="1"/>
  <c r="G44" i="1"/>
  <c r="G31" i="1"/>
  <c r="G35" i="1"/>
  <c r="G38" i="1"/>
  <c r="G17" i="1"/>
  <c r="G37" i="1"/>
  <c r="G26" i="1"/>
  <c r="G30" i="1"/>
  <c r="G40" i="1"/>
  <c r="G39" i="1"/>
  <c r="G34" i="1"/>
  <c r="G42" i="1"/>
  <c r="G43" i="1"/>
  <c r="AL20" i="1"/>
  <c r="AM20" i="1"/>
  <c r="AN20" i="1"/>
  <c r="AO20" i="1"/>
  <c r="AP20" i="1"/>
  <c r="AQ20" i="1"/>
  <c r="AR20" i="1"/>
  <c r="AS20" i="1"/>
  <c r="AL22" i="1"/>
  <c r="AM22" i="1"/>
  <c r="AN22" i="1"/>
  <c r="AO22" i="1"/>
  <c r="AP22" i="1"/>
  <c r="AQ22" i="1"/>
  <c r="AR22" i="1"/>
  <c r="AS22" i="1"/>
  <c r="AL24" i="1"/>
  <c r="AM24" i="1"/>
  <c r="AN24" i="1"/>
  <c r="AO24" i="1"/>
  <c r="AP24" i="1"/>
  <c r="AQ24" i="1"/>
  <c r="AR24" i="1"/>
  <c r="AS24" i="1"/>
  <c r="AL25" i="1"/>
  <c r="AM25" i="1"/>
  <c r="AN25" i="1"/>
  <c r="AO25" i="1"/>
  <c r="AP25" i="1"/>
  <c r="AQ25" i="1"/>
  <c r="AR25" i="1"/>
  <c r="AS25" i="1"/>
  <c r="AL29" i="1"/>
  <c r="AM29" i="1"/>
  <c r="AN29" i="1"/>
  <c r="AO29" i="1"/>
  <c r="AP29" i="1"/>
  <c r="AQ29" i="1"/>
  <c r="AR29" i="1"/>
  <c r="AS29" i="1"/>
  <c r="AL32" i="1"/>
  <c r="AM32" i="1"/>
  <c r="AN32" i="1"/>
  <c r="AO32" i="1"/>
  <c r="AP32" i="1"/>
  <c r="AQ32" i="1"/>
  <c r="AR32" i="1"/>
  <c r="AS32" i="1"/>
  <c r="AL18" i="1"/>
  <c r="AM18" i="1"/>
  <c r="AN18" i="1"/>
  <c r="AO18" i="1"/>
  <c r="AP18" i="1"/>
  <c r="AQ18" i="1"/>
  <c r="AR18" i="1"/>
  <c r="AS18" i="1"/>
  <c r="B11" i="2"/>
  <c r="C11" i="2"/>
  <c r="D11" i="2"/>
  <c r="E11" i="2"/>
  <c r="E10" i="2"/>
  <c r="D10" i="2"/>
  <c r="C10" i="2"/>
  <c r="B10" i="2"/>
  <c r="AL21" i="1"/>
  <c r="AM21" i="1"/>
  <c r="AN21" i="1"/>
  <c r="AO21" i="1"/>
  <c r="AP21" i="1"/>
  <c r="AQ21" i="1"/>
  <c r="AR21" i="1"/>
  <c r="AS21" i="1"/>
  <c r="AL23" i="1"/>
  <c r="AM23" i="1"/>
  <c r="AN23" i="1"/>
  <c r="AO23" i="1"/>
  <c r="AP23" i="1"/>
  <c r="AQ23" i="1"/>
  <c r="AR23" i="1"/>
  <c r="AS23" i="1"/>
  <c r="AL27" i="1"/>
  <c r="AM27" i="1"/>
  <c r="AN27" i="1"/>
  <c r="AO27" i="1"/>
  <c r="AP27" i="1"/>
  <c r="AQ27" i="1"/>
  <c r="AR27" i="1"/>
  <c r="AS27" i="1"/>
  <c r="AL15" i="1"/>
  <c r="AM15" i="1"/>
  <c r="AN15" i="1"/>
  <c r="AO15" i="1"/>
  <c r="AP15" i="1"/>
  <c r="AQ15" i="1"/>
  <c r="AR15" i="1"/>
  <c r="AS15" i="1"/>
  <c r="AL19" i="1"/>
  <c r="AM19" i="1"/>
  <c r="AN19" i="1"/>
  <c r="AO19" i="1"/>
  <c r="AP19" i="1"/>
  <c r="AQ19" i="1"/>
  <c r="AR19" i="1"/>
  <c r="AS19" i="1"/>
  <c r="AL16" i="1"/>
  <c r="AM16" i="1"/>
  <c r="AN16" i="1"/>
  <c r="AO16" i="1"/>
  <c r="AP16" i="1"/>
  <c r="AQ16" i="1"/>
  <c r="AR16" i="1"/>
  <c r="AS16" i="1"/>
  <c r="AL10" i="1"/>
  <c r="AM10" i="1"/>
  <c r="AN10" i="1"/>
  <c r="AO10" i="1"/>
  <c r="AP10" i="1"/>
  <c r="AQ10" i="1"/>
  <c r="AR10" i="1"/>
  <c r="AS10" i="1"/>
  <c r="AL13" i="1"/>
  <c r="AM13" i="1"/>
  <c r="AN13" i="1"/>
  <c r="AO13" i="1"/>
  <c r="AP13" i="1"/>
  <c r="AQ13" i="1"/>
  <c r="AR13" i="1"/>
  <c r="AS13" i="1"/>
  <c r="AL11" i="1"/>
  <c r="AM11" i="1"/>
  <c r="AN11" i="1"/>
  <c r="AO11" i="1"/>
  <c r="AP11" i="1"/>
  <c r="AQ11" i="1"/>
  <c r="AR11" i="1"/>
  <c r="AS11" i="1"/>
  <c r="AL14" i="1"/>
  <c r="AM14" i="1"/>
  <c r="AN14" i="1"/>
  <c r="AO14" i="1"/>
  <c r="AP14" i="1"/>
  <c r="AQ14" i="1"/>
  <c r="AR14" i="1"/>
  <c r="AS14" i="1"/>
  <c r="AL12" i="1"/>
  <c r="AM12" i="1"/>
  <c r="AN12" i="1"/>
  <c r="AO12" i="1"/>
  <c r="AP12" i="1"/>
  <c r="AQ12" i="1"/>
  <c r="AR12" i="1"/>
  <c r="AS12" i="1"/>
  <c r="F15" i="1"/>
  <c r="G15" i="1" s="1"/>
  <c r="F21" i="1" l="1"/>
  <c r="F22" i="1"/>
  <c r="G22" i="1" s="1"/>
  <c r="AK15" i="1"/>
  <c r="F25" i="1"/>
  <c r="G21" i="1"/>
  <c r="AK21" i="1"/>
  <c r="F18" i="1"/>
  <c r="AK16" i="1"/>
  <c r="AK32" i="1"/>
  <c r="AK29" i="1"/>
  <c r="AK24" i="1"/>
  <c r="AK20" i="1"/>
  <c r="F16" i="1"/>
  <c r="AK19" i="1"/>
  <c r="AK27" i="1"/>
  <c r="AK23" i="1"/>
  <c r="F32" i="1"/>
  <c r="F29" i="1"/>
  <c r="F24" i="1"/>
  <c r="F20" i="1"/>
  <c r="AK18" i="1"/>
  <c r="AK25" i="1"/>
  <c r="AK22" i="1"/>
  <c r="F19" i="1"/>
  <c r="F27" i="1"/>
  <c r="F23" i="1"/>
  <c r="F13" i="1"/>
  <c r="F12" i="1"/>
  <c r="AK14" i="1"/>
  <c r="AK11" i="1"/>
  <c r="AK13" i="1"/>
  <c r="AK10" i="1"/>
  <c r="F11" i="1"/>
  <c r="F14" i="1"/>
  <c r="AK12" i="1"/>
  <c r="F10" i="1"/>
  <c r="G25" i="1" l="1"/>
  <c r="G23" i="1"/>
  <c r="G16" i="1"/>
  <c r="G27" i="1"/>
  <c r="G24" i="1"/>
  <c r="G19" i="1"/>
  <c r="G29" i="1"/>
  <c r="G20" i="1"/>
  <c r="G32" i="1"/>
  <c r="G18" i="1"/>
  <c r="G10" i="1"/>
  <c r="F10" i="2"/>
  <c r="G13" i="1"/>
  <c r="F11" i="2"/>
  <c r="G12" i="1"/>
  <c r="G11" i="1"/>
  <c r="G14" i="1"/>
  <c r="I14" i="1"/>
  <c r="I18" i="1"/>
  <c r="I16" i="1"/>
  <c r="I10" i="1"/>
  <c r="I23" i="1"/>
  <c r="I19" i="1"/>
  <c r="I15" i="1"/>
  <c r="I21" i="1"/>
  <c r="I12" i="1"/>
  <c r="I27" i="1"/>
  <c r="I17" i="1"/>
  <c r="I11" i="1"/>
  <c r="I13" i="1"/>
  <c r="A19" i="1" l="1"/>
  <c r="A31" i="1"/>
  <c r="A43" i="1"/>
  <c r="A39" i="1"/>
  <c r="A35" i="1"/>
  <c r="A28" i="1"/>
  <c r="A45" i="1"/>
  <c r="A41" i="1"/>
  <c r="A37" i="1"/>
  <c r="A33" i="1"/>
  <c r="A30" i="1"/>
  <c r="A40" i="1"/>
  <c r="A26" i="1"/>
  <c r="A38" i="1"/>
  <c r="A17" i="1"/>
  <c r="A36" i="1"/>
  <c r="A44" i="1"/>
  <c r="A34" i="1"/>
  <c r="A42" i="1"/>
  <c r="A32" i="1"/>
  <c r="G11" i="2"/>
  <c r="G10" i="2"/>
  <c r="A22" i="1"/>
  <c r="A29" i="1"/>
  <c r="A20" i="1"/>
  <c r="A25" i="1"/>
  <c r="A24" i="1"/>
  <c r="A21" i="1"/>
  <c r="A14" i="1"/>
  <c r="A13" i="1"/>
  <c r="A12" i="1"/>
  <c r="A16" i="1"/>
  <c r="A15" i="1"/>
  <c r="A27" i="1"/>
  <c r="A23" i="1"/>
  <c r="A11" i="1"/>
  <c r="A10" i="1"/>
  <c r="A10" i="2" s="1"/>
  <c r="A18" i="1"/>
  <c r="A11" i="2" l="1"/>
</calcChain>
</file>

<file path=xl/sharedStrings.xml><?xml version="1.0" encoding="utf-8"?>
<sst xmlns="http://schemas.openxmlformats.org/spreadsheetml/2006/main" count="215" uniqueCount="89">
  <si>
    <t xml:space="preserve">LIETUVOS GOLFO FEDERACIJA </t>
  </si>
  <si>
    <t>vieta</t>
  </si>
  <si>
    <t>Rei-</t>
  </si>
  <si>
    <t>Namų</t>
  </si>
  <si>
    <t>golfo klubas</t>
  </si>
  <si>
    <t>taškų</t>
  </si>
  <si>
    <t>Sostinių GK</t>
  </si>
  <si>
    <t>suma</t>
  </si>
  <si>
    <t>tšk.</t>
  </si>
  <si>
    <t>Europos centro GK</t>
  </si>
  <si>
    <t>Vilkės GK</t>
  </si>
  <si>
    <t>tin-</t>
  </si>
  <si>
    <t>go</t>
  </si>
  <si>
    <t>turnyras</t>
  </si>
  <si>
    <t>mėgėjų čempionatas</t>
  </si>
  <si>
    <t>1. LGF taurė 2016</t>
  </si>
  <si>
    <t>(2016.05.21-22)</t>
  </si>
  <si>
    <t>(2016.__.__)</t>
  </si>
  <si>
    <t xml:space="preserve">8. </t>
  </si>
  <si>
    <t>'gross'</t>
  </si>
  <si>
    <t>FINALINIS TURNYRAS</t>
  </si>
  <si>
    <t>European Centre Golf Club</t>
  </si>
  <si>
    <t>Capitals Golf Club</t>
  </si>
  <si>
    <t>The V Golf Club</t>
  </si>
  <si>
    <t>National Golf Resort</t>
  </si>
  <si>
    <t>Šalis</t>
  </si>
  <si>
    <t>LTU</t>
  </si>
  <si>
    <t>turnyrų</t>
  </si>
  <si>
    <t>Sužaista</t>
  </si>
  <si>
    <t>TAŠKAI</t>
  </si>
  <si>
    <t>PO</t>
  </si>
  <si>
    <t>REG.</t>
  </si>
  <si>
    <t>SEZONO</t>
  </si>
  <si>
    <t>iš viso</t>
  </si>
  <si>
    <t>Geriausių</t>
  </si>
  <si>
    <t>6 turnyrų</t>
  </si>
  <si>
    <t>reitingo</t>
  </si>
  <si>
    <t>Taškų</t>
  </si>
  <si>
    <t>padalinta</t>
  </si>
  <si>
    <t>"6"</t>
  </si>
  <si>
    <t>iš daliklio</t>
  </si>
  <si>
    <t>PAVARDĖ, Vardas</t>
  </si>
  <si>
    <t>2. Klaipėdos PPAR</t>
  </si>
  <si>
    <t>taurė</t>
  </si>
  <si>
    <t>(2016.06.04)</t>
  </si>
  <si>
    <t>golfo turnyras</t>
  </si>
  <si>
    <t>(2016.06.11)</t>
  </si>
  <si>
    <t>3. XI-asis LEXUS</t>
  </si>
  <si>
    <t>4.  Lietuvos atvirasis golfo</t>
  </si>
  <si>
    <t>(2016.07.08-10)</t>
  </si>
  <si>
    <t>5. STIHL golfo</t>
  </si>
  <si>
    <t>(2016.08.06)</t>
  </si>
  <si>
    <t>6. Lietuvos golfo</t>
  </si>
  <si>
    <t>(2016.08.13-15)</t>
  </si>
  <si>
    <t>7. IV-asis WEST EXPRESS</t>
  </si>
  <si>
    <t>(2016.09.10)</t>
  </si>
  <si>
    <t>(2016.09.24-25)</t>
  </si>
  <si>
    <t>(-)</t>
  </si>
  <si>
    <t>(buvo)</t>
  </si>
  <si>
    <t xml:space="preserve">JARAŠŪNAITĖ, Saulė </t>
  </si>
  <si>
    <t xml:space="preserve">STARKUTĖ, Gilė Bitė </t>
  </si>
  <si>
    <t xml:space="preserve">BUTRIMAITĖ, Rasa </t>
  </si>
  <si>
    <t xml:space="preserve">ČESNAKIENĖ, Inga </t>
  </si>
  <si>
    <t xml:space="preserve">DRAZDAUSKIENĖ, Laima </t>
  </si>
  <si>
    <t xml:space="preserve">ANTANAVIČIENĖ, Džilda </t>
  </si>
  <si>
    <t xml:space="preserve">ŠERTVYTIENĖ, Regita </t>
  </si>
  <si>
    <t xml:space="preserve">KUNIGELIENĖ, Regina </t>
  </si>
  <si>
    <t xml:space="preserve">JAKIMAVIČIENĖ, Zita </t>
  </si>
  <si>
    <t xml:space="preserve">GAIDUKEVIČIENĖ, Vilma </t>
  </si>
  <si>
    <t xml:space="preserve">ŠALTYTĖ - BELOUSOVIENĖ, Birutė </t>
  </si>
  <si>
    <t xml:space="preserve">JUOZAITIENĖ, Neringa </t>
  </si>
  <si>
    <t xml:space="preserve">DUBICKIENĖ, Giedrimė </t>
  </si>
  <si>
    <r>
      <rPr>
        <b/>
        <sz val="16"/>
        <color rgb="FFFFC000"/>
        <rFont val="Calibri"/>
        <family val="2"/>
        <scheme val="minor"/>
      </rPr>
      <t>LIETUVOS GOLFO TURAS 2016</t>
    </r>
    <r>
      <rPr>
        <b/>
        <sz val="16"/>
        <rFont val="Calibri"/>
        <family val="2"/>
        <charset val="186"/>
        <scheme val="minor"/>
      </rPr>
      <t xml:space="preserve"> - </t>
    </r>
    <r>
      <rPr>
        <b/>
        <sz val="16"/>
        <color rgb="FF00B050"/>
        <rFont val="Calibri"/>
        <family val="2"/>
        <scheme val="minor"/>
      </rPr>
      <t>REITINGAS</t>
    </r>
    <r>
      <rPr>
        <b/>
        <sz val="16"/>
        <rFont val="Calibri"/>
        <family val="2"/>
        <charset val="186"/>
        <scheme val="minor"/>
      </rPr>
      <t xml:space="preserve"> - </t>
    </r>
    <r>
      <rPr>
        <b/>
        <sz val="16"/>
        <color rgb="FFFF0000"/>
        <rFont val="Calibri"/>
        <family val="2"/>
        <scheme val="minor"/>
      </rPr>
      <t>MOTERYS</t>
    </r>
  </si>
  <si>
    <t>SHEVCHENKO, Olesia</t>
  </si>
  <si>
    <t>JAZBUTIENĖ, Jūratė</t>
  </si>
  <si>
    <t>TRAKŠELIENĖ, Irina</t>
  </si>
  <si>
    <t>MUMGAUDIENĖ, Daiva</t>
  </si>
  <si>
    <t>ANUŽIENĖ, Iveta</t>
  </si>
  <si>
    <t>NAZAROVA, Evija</t>
  </si>
  <si>
    <t>LV</t>
  </si>
  <si>
    <t>JUOZAITYTĖ, Indrė</t>
  </si>
  <si>
    <t>MONTVILAITĖ, Indrė</t>
  </si>
  <si>
    <t>LAITINEN, Minna</t>
  </si>
  <si>
    <t>KATKEVIČIENĖ, Ilona</t>
  </si>
  <si>
    <t>VYŠNIAUSKIENĖ, Vida</t>
  </si>
  <si>
    <t>Tarinagolf</t>
  </si>
  <si>
    <t>Wolf Golf Club</t>
  </si>
  <si>
    <t>Atnaujinta: 2016.06.13</t>
  </si>
  <si>
    <t>LAT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</si>
</sst>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0"/>
      <name val="Arial"/>
      <family val="2"/>
      <charset val="186"/>
    </font>
    <font>
      <sz val="8"/>
      <color theme="1"/>
      <name val="Calibri"/>
      <family val="2"/>
      <charset val="186"/>
      <scheme val="minor"/>
    </font>
    <font>
      <b/>
      <sz val="8"/>
      <name val="Calibri"/>
      <family val="2"/>
      <charset val="186"/>
      <scheme val="minor"/>
    </font>
    <font>
      <sz val="8"/>
      <name val="Calibri"/>
      <family val="2"/>
      <charset val="186"/>
      <scheme val="minor"/>
    </font>
    <font>
      <sz val="10"/>
      <name val="Calibri"/>
      <family val="2"/>
      <charset val="186"/>
      <scheme val="minor"/>
    </font>
    <font>
      <sz val="12"/>
      <name val="Calibri"/>
      <family val="2"/>
      <charset val="186"/>
      <scheme val="minor"/>
    </font>
    <font>
      <b/>
      <sz val="7"/>
      <name val="Calibri"/>
      <family val="2"/>
      <charset val="186"/>
      <scheme val="minor"/>
    </font>
    <font>
      <sz val="15"/>
      <name val="Calibri"/>
      <family val="2"/>
      <charset val="186"/>
      <scheme val="minor"/>
    </font>
    <font>
      <b/>
      <sz val="16"/>
      <name val="Calibri"/>
      <family val="2"/>
      <charset val="186"/>
      <scheme val="minor"/>
    </font>
    <font>
      <b/>
      <sz val="20"/>
      <name val="Calibri"/>
      <family val="2"/>
      <charset val="186"/>
      <scheme val="minor"/>
    </font>
    <font>
      <sz val="4"/>
      <name val="Calibri"/>
      <family val="2"/>
      <charset val="186"/>
      <scheme val="minor"/>
    </font>
    <font>
      <sz val="10"/>
      <color theme="1"/>
      <name val="Calibri"/>
      <family val="2"/>
      <charset val="186"/>
      <scheme val="minor"/>
    </font>
    <font>
      <sz val="7.5"/>
      <color theme="1"/>
      <name val="Verdana"/>
      <family val="2"/>
    </font>
    <font>
      <b/>
      <sz val="7.5"/>
      <color theme="1"/>
      <name val="Verdana"/>
      <family val="2"/>
    </font>
    <font>
      <b/>
      <sz val="7.5"/>
      <name val="Verdana"/>
      <family val="2"/>
    </font>
    <font>
      <sz val="7.5"/>
      <name val="Verdana"/>
      <family val="2"/>
    </font>
    <font>
      <b/>
      <sz val="8"/>
      <name val="Calibri"/>
      <family val="2"/>
      <scheme val="minor"/>
    </font>
    <font>
      <sz val="8"/>
      <name val="Arial"/>
      <family val="2"/>
    </font>
    <font>
      <sz val="8"/>
      <color theme="0"/>
      <name val="Calibri"/>
      <family val="2"/>
      <charset val="186"/>
      <scheme val="minor"/>
    </font>
    <font>
      <sz val="8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6"/>
      <color rgb="FF00B050"/>
      <name val="Calibri"/>
      <family val="2"/>
      <scheme val="minor"/>
    </font>
    <font>
      <b/>
      <sz val="16"/>
      <color rgb="FFFFC000"/>
      <name val="Calibri"/>
      <family val="2"/>
      <scheme val="minor"/>
    </font>
    <font>
      <b/>
      <sz val="16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9FF99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4" fillId="0" borderId="0"/>
  </cellStyleXfs>
  <cellXfs count="95">
    <xf numFmtId="0" fontId="0" fillId="0" borderId="0" xfId="0"/>
    <xf numFmtId="0" fontId="5" fillId="0" borderId="0" xfId="0" applyFont="1"/>
    <xf numFmtId="0" fontId="2" fillId="0" borderId="0" xfId="0" applyFont="1"/>
    <xf numFmtId="0" fontId="7" fillId="0" borderId="12" xfId="1" applyFont="1" applyFill="1" applyBorder="1" applyAlignment="1">
      <alignment vertical="center"/>
    </xf>
    <xf numFmtId="0" fontId="6" fillId="0" borderId="5" xfId="1" applyFont="1" applyFill="1" applyBorder="1" applyAlignment="1">
      <alignment horizontal="center" vertical="center"/>
    </xf>
    <xf numFmtId="0" fontId="7" fillId="3" borderId="3" xfId="1" applyFont="1" applyFill="1" applyBorder="1" applyAlignment="1">
      <alignment horizontal="center" vertical="center"/>
    </xf>
    <xf numFmtId="0" fontId="6" fillId="3" borderId="3" xfId="1" applyFont="1" applyFill="1" applyBorder="1" applyAlignment="1">
      <alignment horizontal="center" vertical="center"/>
    </xf>
    <xf numFmtId="0" fontId="7" fillId="3" borderId="10" xfId="1" applyFont="1" applyFill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6" fillId="0" borderId="9" xfId="1" applyFont="1" applyBorder="1" applyAlignment="1">
      <alignment horizontal="center" vertical="center"/>
    </xf>
    <xf numFmtId="0" fontId="6" fillId="3" borderId="0" xfId="1" applyFont="1" applyFill="1" applyBorder="1" applyAlignment="1">
      <alignment horizontal="center" vertical="center"/>
    </xf>
    <xf numFmtId="0" fontId="6" fillId="3" borderId="11" xfId="1" applyFont="1" applyFill="1" applyBorder="1" applyAlignment="1">
      <alignment horizontal="center" vertical="center"/>
    </xf>
    <xf numFmtId="0" fontId="6" fillId="0" borderId="1" xfId="1" applyFont="1" applyBorder="1" applyAlignment="1">
      <alignment horizontal="right" vertical="center"/>
    </xf>
    <xf numFmtId="0" fontId="7" fillId="3" borderId="0" xfId="1" applyFont="1" applyFill="1" applyBorder="1" applyAlignment="1">
      <alignment horizontal="center" vertical="center"/>
    </xf>
    <xf numFmtId="0" fontId="7" fillId="3" borderId="11" xfId="1" applyFont="1" applyFill="1" applyBorder="1" applyAlignment="1">
      <alignment horizontal="center" vertical="center"/>
    </xf>
    <xf numFmtId="0" fontId="9" fillId="0" borderId="0" xfId="1" applyFont="1" applyBorder="1" applyAlignment="1">
      <alignment horizontal="left" vertical="center"/>
    </xf>
    <xf numFmtId="0" fontId="10" fillId="0" borderId="0" xfId="1" applyFont="1" applyBorder="1" applyAlignment="1">
      <alignment vertical="center"/>
    </xf>
    <xf numFmtId="0" fontId="8" fillId="0" borderId="0" xfId="1" applyFont="1" applyBorder="1" applyAlignment="1">
      <alignment vertical="center"/>
    </xf>
    <xf numFmtId="0" fontId="11" fillId="0" borderId="0" xfId="1" applyFont="1" applyBorder="1" applyAlignment="1">
      <alignment horizontal="center" vertical="center"/>
    </xf>
    <xf numFmtId="0" fontId="2" fillId="0" borderId="0" xfId="0" applyFont="1" applyBorder="1"/>
    <xf numFmtId="0" fontId="12" fillId="0" borderId="0" xfId="1" applyFont="1" applyBorder="1" applyAlignment="1">
      <alignment horizontal="left" vertical="center"/>
    </xf>
    <xf numFmtId="0" fontId="13" fillId="0" borderId="0" xfId="1" applyFont="1" applyBorder="1" applyAlignment="1">
      <alignment vertical="center"/>
    </xf>
    <xf numFmtId="0" fontId="8" fillId="0" borderId="0" xfId="1" applyFont="1" applyBorder="1" applyAlignment="1">
      <alignment horizontal="center"/>
    </xf>
    <xf numFmtId="0" fontId="8" fillId="0" borderId="0" xfId="1" applyFont="1" applyBorder="1"/>
    <xf numFmtId="0" fontId="14" fillId="0" borderId="0" xfId="1" applyFont="1" applyBorder="1" applyAlignment="1">
      <alignment vertical="center"/>
    </xf>
    <xf numFmtId="0" fontId="14" fillId="0" borderId="0" xfId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5" fillId="0" borderId="0" xfId="0" applyFont="1"/>
    <xf numFmtId="0" fontId="7" fillId="0" borderId="6" xfId="1" applyFont="1" applyBorder="1" applyAlignment="1">
      <alignment vertical="center"/>
    </xf>
    <xf numFmtId="0" fontId="7" fillId="0" borderId="8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5" fillId="0" borderId="7" xfId="0" applyFont="1" applyBorder="1"/>
    <xf numFmtId="0" fontId="15" fillId="0" borderId="7" xfId="0" applyFont="1" applyBorder="1"/>
    <xf numFmtId="0" fontId="7" fillId="0" borderId="23" xfId="1" applyFont="1" applyBorder="1" applyAlignment="1">
      <alignment horizontal="center" vertical="center"/>
    </xf>
    <xf numFmtId="0" fontId="7" fillId="0" borderId="25" xfId="1" applyFont="1" applyBorder="1" applyAlignment="1">
      <alignment horizontal="right" vertical="center"/>
    </xf>
    <xf numFmtId="0" fontId="7" fillId="0" borderId="22" xfId="1" applyFont="1" applyBorder="1" applyAlignment="1">
      <alignment horizontal="center" vertical="center"/>
    </xf>
    <xf numFmtId="0" fontId="7" fillId="0" borderId="25" xfId="1" applyFont="1" applyBorder="1" applyAlignment="1">
      <alignment horizontal="center" vertical="center"/>
    </xf>
    <xf numFmtId="0" fontId="7" fillId="0" borderId="26" xfId="1" applyFont="1" applyBorder="1" applyAlignment="1">
      <alignment horizontal="center" vertical="center"/>
    </xf>
    <xf numFmtId="0" fontId="7" fillId="0" borderId="20" xfId="1" quotePrefix="1" applyFont="1" applyBorder="1" applyAlignment="1">
      <alignment horizontal="center" vertical="center"/>
    </xf>
    <xf numFmtId="0" fontId="16" fillId="0" borderId="13" xfId="0" applyFont="1" applyBorder="1" applyAlignment="1">
      <alignment wrapText="1"/>
    </xf>
    <xf numFmtId="0" fontId="7" fillId="0" borderId="27" xfId="1" applyFont="1" applyFill="1" applyBorder="1" applyAlignment="1">
      <alignment vertical="center"/>
    </xf>
    <xf numFmtId="0" fontId="7" fillId="0" borderId="6" xfId="1" applyFont="1" applyBorder="1" applyAlignment="1">
      <alignment horizontal="center" vertical="center"/>
    </xf>
    <xf numFmtId="0" fontId="7" fillId="0" borderId="1" xfId="1" applyFont="1" applyBorder="1" applyAlignment="1">
      <alignment vertical="center"/>
    </xf>
    <xf numFmtId="0" fontId="16" fillId="0" borderId="15" xfId="0" applyFont="1" applyBorder="1" applyAlignment="1">
      <alignment wrapText="1"/>
    </xf>
    <xf numFmtId="0" fontId="16" fillId="0" borderId="14" xfId="0" applyFont="1" applyBorder="1" applyAlignment="1">
      <alignment wrapText="1"/>
    </xf>
    <xf numFmtId="0" fontId="16" fillId="0" borderId="14" xfId="0" applyFont="1" applyBorder="1" applyAlignment="1">
      <alignment horizontal="center"/>
    </xf>
    <xf numFmtId="0" fontId="16" fillId="0" borderId="21" xfId="0" applyFont="1" applyBorder="1" applyAlignment="1">
      <alignment horizontal="center"/>
    </xf>
    <xf numFmtId="0" fontId="18" fillId="0" borderId="14" xfId="0" applyNumberFormat="1" applyFont="1" applyFill="1" applyBorder="1" applyAlignment="1">
      <alignment horizontal="center"/>
    </xf>
    <xf numFmtId="0" fontId="16" fillId="2" borderId="14" xfId="0" applyFont="1" applyFill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2" fontId="17" fillId="0" borderId="17" xfId="0" applyNumberFormat="1" applyFont="1" applyBorder="1" applyAlignment="1">
      <alignment horizontal="right"/>
    </xf>
    <xf numFmtId="0" fontId="16" fillId="0" borderId="19" xfId="0" applyFont="1" applyBorder="1" applyAlignment="1">
      <alignment horizontal="center"/>
    </xf>
    <xf numFmtId="0" fontId="19" fillId="0" borderId="13" xfId="0" applyNumberFormat="1" applyFont="1" applyFill="1" applyBorder="1" applyAlignment="1">
      <alignment horizontal="center"/>
    </xf>
    <xf numFmtId="0" fontId="19" fillId="0" borderId="17" xfId="0" applyNumberFormat="1" applyFont="1" applyFill="1" applyBorder="1" applyAlignment="1">
      <alignment horizontal="center"/>
    </xf>
    <xf numFmtId="0" fontId="16" fillId="0" borderId="17" xfId="0" applyFont="1" applyBorder="1" applyAlignment="1">
      <alignment horizontal="center"/>
    </xf>
    <xf numFmtId="0" fontId="18" fillId="0" borderId="13" xfId="0" applyNumberFormat="1" applyFont="1" applyFill="1" applyBorder="1" applyAlignment="1">
      <alignment horizontal="center"/>
    </xf>
    <xf numFmtId="0" fontId="6" fillId="0" borderId="12" xfId="1" applyFont="1" applyFill="1" applyBorder="1" applyAlignment="1">
      <alignment horizontal="center" vertical="center"/>
    </xf>
    <xf numFmtId="0" fontId="7" fillId="0" borderId="28" xfId="1" quotePrefix="1" applyFont="1" applyBorder="1" applyAlignment="1">
      <alignment horizontal="center" vertical="center"/>
    </xf>
    <xf numFmtId="0" fontId="7" fillId="0" borderId="24" xfId="1" applyFont="1" applyBorder="1" applyAlignment="1">
      <alignment horizontal="center" vertical="center"/>
    </xf>
    <xf numFmtId="0" fontId="6" fillId="0" borderId="27" xfId="1" applyFont="1" applyFill="1" applyBorder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0" fontId="7" fillId="0" borderId="31" xfId="1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20" fillId="3" borderId="29" xfId="1" applyFont="1" applyFill="1" applyBorder="1" applyAlignment="1">
      <alignment horizontal="center" vertical="center"/>
    </xf>
    <xf numFmtId="0" fontId="20" fillId="3" borderId="30" xfId="1" applyFont="1" applyFill="1" applyBorder="1" applyAlignment="1">
      <alignment horizontal="center" vertical="center"/>
    </xf>
    <xf numFmtId="0" fontId="21" fillId="0" borderId="0" xfId="0" applyFont="1" applyAlignment="1">
      <alignment horizontal="left"/>
    </xf>
    <xf numFmtId="0" fontId="19" fillId="0" borderId="21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horizontal="center"/>
    </xf>
    <xf numFmtId="0" fontId="19" fillId="0" borderId="19" xfId="0" applyFont="1" applyFill="1" applyBorder="1" applyAlignment="1">
      <alignment horizontal="center"/>
    </xf>
    <xf numFmtId="0" fontId="19" fillId="0" borderId="13" xfId="0" applyFont="1" applyFill="1" applyBorder="1" applyAlignment="1">
      <alignment horizontal="center"/>
    </xf>
    <xf numFmtId="0" fontId="19" fillId="0" borderId="13" xfId="0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horizontal="center"/>
    </xf>
    <xf numFmtId="0" fontId="6" fillId="0" borderId="4" xfId="1" applyFont="1" applyFill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23" fillId="0" borderId="2" xfId="1" applyFont="1" applyBorder="1" applyAlignment="1">
      <alignment horizontal="center" vertical="center"/>
    </xf>
    <xf numFmtId="0" fontId="7" fillId="0" borderId="24" xfId="1" applyFont="1" applyBorder="1" applyAlignment="1">
      <alignment horizontal="left" vertical="center"/>
    </xf>
    <xf numFmtId="0" fontId="16" fillId="0" borderId="16" xfId="0" quotePrefix="1" applyFont="1" applyBorder="1" applyAlignment="1">
      <alignment horizontal="center"/>
    </xf>
    <xf numFmtId="0" fontId="22" fillId="0" borderId="25" xfId="1" applyFont="1" applyBorder="1" applyAlignment="1">
      <alignment horizontal="center" vertical="center"/>
    </xf>
    <xf numFmtId="2" fontId="17" fillId="0" borderId="14" xfId="0" applyNumberFormat="1" applyFont="1" applyBorder="1" applyAlignment="1">
      <alignment horizontal="right"/>
    </xf>
    <xf numFmtId="0" fontId="7" fillId="0" borderId="23" xfId="1" applyFont="1" applyBorder="1" applyAlignment="1">
      <alignment horizontal="left" vertical="center"/>
    </xf>
    <xf numFmtId="0" fontId="16" fillId="0" borderId="16" xfId="0" applyFont="1" applyBorder="1" applyAlignment="1">
      <alignment horizontal="right" wrapText="1"/>
    </xf>
    <xf numFmtId="0" fontId="16" fillId="0" borderId="18" xfId="0" applyFont="1" applyBorder="1" applyAlignment="1">
      <alignment horizontal="right" wrapText="1"/>
    </xf>
    <xf numFmtId="0" fontId="22" fillId="0" borderId="26" xfId="1" applyFont="1" applyBorder="1" applyAlignment="1">
      <alignment horizontal="center" vertical="center"/>
    </xf>
    <xf numFmtId="2" fontId="17" fillId="0" borderId="32" xfId="0" applyNumberFormat="1" applyFont="1" applyBorder="1" applyAlignment="1">
      <alignment horizontal="right"/>
    </xf>
    <xf numFmtId="0" fontId="1" fillId="0" borderId="0" xfId="0" quotePrefix="1" applyFont="1"/>
    <xf numFmtId="0" fontId="27" fillId="0" borderId="0" xfId="1" applyFont="1" applyBorder="1" applyAlignment="1">
      <alignment horizontal="left" vertical="center"/>
    </xf>
    <xf numFmtId="0" fontId="19" fillId="2" borderId="13" xfId="0" applyFont="1" applyFill="1" applyBorder="1" applyAlignment="1">
      <alignment horizontal="center"/>
    </xf>
    <xf numFmtId="0" fontId="16" fillId="0" borderId="15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vertical="center" wrapText="1"/>
    </xf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Medium9"/>
  <colors>
    <mruColors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381000</xdr:colOff>
      <xdr:row>0</xdr:row>
      <xdr:rowOff>19050</xdr:rowOff>
    </xdr:from>
    <xdr:to>
      <xdr:col>6</xdr:col>
      <xdr:colOff>476250</xdr:colOff>
      <xdr:row>2</xdr:row>
      <xdr:rowOff>158208</xdr:rowOff>
    </xdr:to>
    <xdr:pic>
      <xdr:nvPicPr>
        <xdr:cNvPr id="2" name="Picture 2" descr="Lietuvos Golfo Tura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52975" y="19050"/>
          <a:ext cx="590550" cy="720183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371475</xdr:colOff>
      <xdr:row>0</xdr:row>
      <xdr:rowOff>19050</xdr:rowOff>
    </xdr:from>
    <xdr:to>
      <xdr:col>6</xdr:col>
      <xdr:colOff>466725</xdr:colOff>
      <xdr:row>2</xdr:row>
      <xdr:rowOff>158208</xdr:rowOff>
    </xdr:to>
    <xdr:pic>
      <xdr:nvPicPr>
        <xdr:cNvPr id="2" name="Picture 2" descr="Lietuvos Golfo Tura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43450" y="19050"/>
          <a:ext cx="590550" cy="720183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47"/>
  <sheetViews>
    <sheetView tabSelected="1" zoomScaleNormal="100" workbookViewId="0">
      <pane xSplit="7" topLeftCell="H1" activePane="topRight" state="frozenSplit"/>
      <selection pane="topRight" activeCell="D37" sqref="D37"/>
    </sheetView>
  </sheetViews>
  <sheetFormatPr defaultColWidth="9.140625" defaultRowHeight="15" x14ac:dyDescent="0.25"/>
  <cols>
    <col min="1" max="1" width="5.7109375" style="2" customWidth="1"/>
    <col min="2" max="2" width="5.42578125" style="2" bestFit="1" customWidth="1"/>
    <col min="3" max="3" width="27.7109375" style="2" bestFit="1" customWidth="1"/>
    <col min="4" max="4" width="19.7109375" style="2" customWidth="1"/>
    <col min="5" max="5" width="4.140625" style="2" bestFit="1" customWidth="1"/>
    <col min="6" max="6" width="7.42578125" style="2" bestFit="1" customWidth="1"/>
    <col min="7" max="7" width="7.42578125" style="2" customWidth="1"/>
    <col min="8" max="8" width="5.7109375" style="2" customWidth="1"/>
    <col min="9" max="9" width="5.7109375" style="26" customWidth="1"/>
    <col min="10" max="31" width="5.7109375" style="2" customWidth="1"/>
    <col min="32" max="32" width="6.140625" style="2" bestFit="1" customWidth="1"/>
    <col min="33" max="35" width="5.7109375" style="2" customWidth="1"/>
    <col min="36" max="36" width="1.7109375" style="2" customWidth="1"/>
    <col min="37" max="37" width="6.5703125" style="26" hidden="1" customWidth="1"/>
    <col min="38" max="45" width="6.7109375" style="26" hidden="1" customWidth="1"/>
    <col min="46" max="16384" width="9.140625" style="2"/>
  </cols>
  <sheetData>
    <row r="1" spans="1:45" ht="20.100000000000001" customHeight="1" x14ac:dyDescent="0.25">
      <c r="A1" s="15" t="s">
        <v>0</v>
      </c>
      <c r="B1" s="15"/>
      <c r="C1" s="16"/>
      <c r="D1" s="17"/>
      <c r="E1" s="17"/>
      <c r="F1" s="17"/>
      <c r="G1" s="17"/>
      <c r="H1" s="17"/>
      <c r="I1" s="18"/>
      <c r="J1" s="18"/>
      <c r="K1" s="18"/>
      <c r="L1" s="19"/>
      <c r="M1" s="19"/>
      <c r="N1" s="18"/>
      <c r="O1" s="19"/>
      <c r="P1" s="19"/>
      <c r="Q1" s="18"/>
      <c r="R1" s="19"/>
      <c r="S1" s="19"/>
    </row>
    <row r="2" spans="1:45" ht="26.25" x14ac:dyDescent="0.25">
      <c r="A2" s="89" t="s">
        <v>72</v>
      </c>
      <c r="B2" s="20"/>
      <c r="C2" s="16"/>
      <c r="D2" s="21"/>
      <c r="E2" s="21"/>
      <c r="F2" s="21"/>
      <c r="G2" s="21"/>
      <c r="H2" s="21"/>
      <c r="I2" s="22"/>
      <c r="J2" s="23"/>
      <c r="K2" s="23"/>
      <c r="L2" s="19"/>
      <c r="M2" s="19"/>
      <c r="N2" s="23"/>
      <c r="O2" s="19"/>
      <c r="P2" s="19"/>
      <c r="Q2" s="23"/>
      <c r="R2" s="19"/>
      <c r="S2" s="19"/>
    </row>
    <row r="3" spans="1:45" ht="15.75" thickBot="1" x14ac:dyDescent="0.3">
      <c r="A3" s="67" t="s">
        <v>87</v>
      </c>
      <c r="B3" s="67"/>
      <c r="C3" s="24"/>
      <c r="D3" s="24"/>
      <c r="E3" s="24"/>
      <c r="F3" s="24"/>
      <c r="G3" s="24"/>
      <c r="H3" s="24"/>
      <c r="I3" s="25"/>
      <c r="J3" s="25"/>
      <c r="K3" s="25"/>
      <c r="L3" s="19"/>
      <c r="M3" s="19"/>
      <c r="N3" s="25"/>
      <c r="O3" s="19"/>
      <c r="P3" s="19"/>
      <c r="Q3" s="25"/>
      <c r="R3" s="19"/>
      <c r="S3" s="19"/>
    </row>
    <row r="4" spans="1:45" s="1" customFormat="1" ht="11.25" x14ac:dyDescent="0.2">
      <c r="A4" s="57" t="s">
        <v>2</v>
      </c>
      <c r="B4" s="76"/>
      <c r="C4" s="3"/>
      <c r="D4" s="40"/>
      <c r="E4" s="3"/>
      <c r="F4" s="57" t="s">
        <v>34</v>
      </c>
      <c r="G4" s="4" t="s">
        <v>37</v>
      </c>
      <c r="H4" s="5"/>
      <c r="I4" s="6" t="s">
        <v>15</v>
      </c>
      <c r="J4" s="7"/>
      <c r="K4" s="5"/>
      <c r="L4" s="6" t="s">
        <v>42</v>
      </c>
      <c r="M4" s="7"/>
      <c r="N4" s="5"/>
      <c r="O4" s="6" t="s">
        <v>47</v>
      </c>
      <c r="P4" s="7"/>
      <c r="Q4" s="5"/>
      <c r="R4" s="6" t="s">
        <v>48</v>
      </c>
      <c r="S4" s="7"/>
      <c r="T4" s="5"/>
      <c r="U4" s="6" t="s">
        <v>50</v>
      </c>
      <c r="V4" s="7"/>
      <c r="W4" s="5"/>
      <c r="X4" s="6" t="s">
        <v>52</v>
      </c>
      <c r="Y4" s="7"/>
      <c r="Z4" s="5"/>
      <c r="AA4" s="6" t="s">
        <v>54</v>
      </c>
      <c r="AB4" s="7"/>
      <c r="AC4" s="5"/>
      <c r="AD4" s="6" t="s">
        <v>18</v>
      </c>
      <c r="AE4" s="7"/>
      <c r="AF4" s="65" t="s">
        <v>29</v>
      </c>
      <c r="AG4" s="5"/>
      <c r="AH4" s="6" t="s">
        <v>20</v>
      </c>
      <c r="AI4" s="7"/>
      <c r="AK4" s="63" t="s">
        <v>28</v>
      </c>
      <c r="AL4" s="63">
        <v>1</v>
      </c>
      <c r="AM4" s="63">
        <v>2</v>
      </c>
      <c r="AN4" s="63">
        <v>3</v>
      </c>
      <c r="AO4" s="63">
        <v>4</v>
      </c>
      <c r="AP4" s="63">
        <v>5</v>
      </c>
      <c r="AQ4" s="63">
        <v>6</v>
      </c>
      <c r="AR4" s="63">
        <v>7</v>
      </c>
      <c r="AS4" s="63">
        <v>8</v>
      </c>
    </row>
    <row r="5" spans="1:45" s="1" customFormat="1" ht="11.25" x14ac:dyDescent="0.2">
      <c r="A5" s="30" t="s">
        <v>11</v>
      </c>
      <c r="B5" s="77"/>
      <c r="C5" s="8"/>
      <c r="D5" s="28"/>
      <c r="E5" s="42"/>
      <c r="F5" s="30" t="s">
        <v>35</v>
      </c>
      <c r="G5" s="9" t="s">
        <v>7</v>
      </c>
      <c r="H5" s="10"/>
      <c r="I5" s="10"/>
      <c r="J5" s="11"/>
      <c r="K5" s="10"/>
      <c r="L5" s="10" t="s">
        <v>43</v>
      </c>
      <c r="M5" s="11"/>
      <c r="N5" s="10"/>
      <c r="O5" s="10" t="s">
        <v>45</v>
      </c>
      <c r="P5" s="11"/>
      <c r="Q5" s="10"/>
      <c r="R5" s="10" t="s">
        <v>14</v>
      </c>
      <c r="S5" s="11"/>
      <c r="T5" s="10"/>
      <c r="U5" s="10" t="s">
        <v>13</v>
      </c>
      <c r="V5" s="11"/>
      <c r="W5" s="10"/>
      <c r="X5" s="10" t="s">
        <v>14</v>
      </c>
      <c r="Y5" s="11"/>
      <c r="Z5" s="10"/>
      <c r="AA5" s="10" t="s">
        <v>45</v>
      </c>
      <c r="AB5" s="11"/>
      <c r="AC5" s="10"/>
      <c r="AD5" s="10"/>
      <c r="AE5" s="11"/>
      <c r="AF5" s="66" t="s">
        <v>30</v>
      </c>
      <c r="AG5" s="10"/>
      <c r="AH5" s="10"/>
      <c r="AI5" s="11"/>
      <c r="AK5" s="63" t="s">
        <v>27</v>
      </c>
      <c r="AL5" s="63"/>
      <c r="AM5" s="63"/>
      <c r="AN5" s="63"/>
      <c r="AO5" s="63"/>
      <c r="AP5" s="63"/>
      <c r="AQ5" s="63"/>
      <c r="AR5" s="63"/>
      <c r="AS5" s="63"/>
    </row>
    <row r="6" spans="1:45" s="1" customFormat="1" ht="11.25" x14ac:dyDescent="0.2">
      <c r="A6" s="30" t="s">
        <v>12</v>
      </c>
      <c r="B6" s="77"/>
      <c r="C6" s="30" t="s">
        <v>41</v>
      </c>
      <c r="D6" s="41" t="s">
        <v>3</v>
      </c>
      <c r="E6" s="8" t="s">
        <v>25</v>
      </c>
      <c r="F6" s="30" t="s">
        <v>36</v>
      </c>
      <c r="G6" s="9" t="s">
        <v>38</v>
      </c>
      <c r="H6" s="13"/>
      <c r="I6" s="13" t="s">
        <v>16</v>
      </c>
      <c r="J6" s="14"/>
      <c r="K6" s="13"/>
      <c r="L6" s="13" t="s">
        <v>44</v>
      </c>
      <c r="M6" s="14"/>
      <c r="N6" s="13"/>
      <c r="O6" s="13" t="s">
        <v>46</v>
      </c>
      <c r="P6" s="14"/>
      <c r="Q6" s="13"/>
      <c r="R6" s="13" t="s">
        <v>49</v>
      </c>
      <c r="S6" s="14"/>
      <c r="T6" s="13"/>
      <c r="U6" s="13" t="s">
        <v>51</v>
      </c>
      <c r="V6" s="14"/>
      <c r="W6" s="13"/>
      <c r="X6" s="13" t="s">
        <v>53</v>
      </c>
      <c r="Y6" s="14"/>
      <c r="Z6" s="13"/>
      <c r="AA6" s="13" t="s">
        <v>55</v>
      </c>
      <c r="AB6" s="14"/>
      <c r="AC6" s="13"/>
      <c r="AD6" s="13" t="s">
        <v>17</v>
      </c>
      <c r="AE6" s="14"/>
      <c r="AF6" s="66" t="s">
        <v>31</v>
      </c>
      <c r="AG6" s="13"/>
      <c r="AH6" s="13" t="s">
        <v>56</v>
      </c>
      <c r="AI6" s="14"/>
      <c r="AK6" s="63" t="s">
        <v>33</v>
      </c>
      <c r="AL6" s="63"/>
      <c r="AM6" s="63"/>
      <c r="AN6" s="63"/>
      <c r="AO6" s="63"/>
      <c r="AP6" s="63"/>
      <c r="AQ6" s="63"/>
      <c r="AR6" s="63"/>
      <c r="AS6" s="63"/>
    </row>
    <row r="7" spans="1:45" s="1" customFormat="1" ht="11.25" x14ac:dyDescent="0.2">
      <c r="A7" s="30" t="s">
        <v>1</v>
      </c>
      <c r="B7" s="78" t="s">
        <v>58</v>
      </c>
      <c r="C7" s="12"/>
      <c r="D7" s="41" t="s">
        <v>4</v>
      </c>
      <c r="E7" s="8"/>
      <c r="F7" s="30" t="s">
        <v>5</v>
      </c>
      <c r="G7" s="9" t="s">
        <v>40</v>
      </c>
      <c r="H7" s="13"/>
      <c r="I7" s="13" t="s">
        <v>6</v>
      </c>
      <c r="J7" s="14"/>
      <c r="K7" s="13"/>
      <c r="L7" s="13" t="s">
        <v>24</v>
      </c>
      <c r="M7" s="14"/>
      <c r="N7" s="13"/>
      <c r="O7" s="13" t="s">
        <v>6</v>
      </c>
      <c r="P7" s="14"/>
      <c r="Q7" s="13"/>
      <c r="R7" s="13" t="s">
        <v>23</v>
      </c>
      <c r="S7" s="14"/>
      <c r="T7" s="13"/>
      <c r="U7" s="13" t="s">
        <v>10</v>
      </c>
      <c r="V7" s="14"/>
      <c r="W7" s="13"/>
      <c r="X7" s="13" t="s">
        <v>24</v>
      </c>
      <c r="Y7" s="14"/>
      <c r="Z7" s="13"/>
      <c r="AA7" s="13" t="s">
        <v>9</v>
      </c>
      <c r="AB7" s="14"/>
      <c r="AC7" s="13"/>
      <c r="AD7" s="13"/>
      <c r="AE7" s="14"/>
      <c r="AF7" s="66" t="s">
        <v>32</v>
      </c>
      <c r="AG7" s="13"/>
      <c r="AH7" s="13" t="s">
        <v>10</v>
      </c>
      <c r="AI7" s="14"/>
      <c r="AK7" s="63"/>
      <c r="AL7" s="63"/>
      <c r="AM7" s="63"/>
      <c r="AN7" s="63"/>
      <c r="AO7" s="63"/>
      <c r="AP7" s="63"/>
      <c r="AQ7" s="63"/>
      <c r="AR7" s="63"/>
      <c r="AS7" s="63"/>
    </row>
    <row r="8" spans="1:45" s="1" customFormat="1" ht="11.25" x14ac:dyDescent="0.2">
      <c r="A8" s="30"/>
      <c r="B8" s="77"/>
      <c r="C8" s="8"/>
      <c r="D8" s="28"/>
      <c r="E8" s="42"/>
      <c r="F8" s="30" t="s">
        <v>7</v>
      </c>
      <c r="G8" s="9" t="s">
        <v>39</v>
      </c>
      <c r="H8" s="58" t="s">
        <v>19</v>
      </c>
      <c r="I8" s="29" t="s">
        <v>1</v>
      </c>
      <c r="J8" s="29" t="s">
        <v>8</v>
      </c>
      <c r="K8" s="38" t="s">
        <v>19</v>
      </c>
      <c r="L8" s="29" t="s">
        <v>1</v>
      </c>
      <c r="M8" s="29" t="s">
        <v>8</v>
      </c>
      <c r="N8" s="38" t="s">
        <v>19</v>
      </c>
      <c r="O8" s="29" t="s">
        <v>1</v>
      </c>
      <c r="P8" s="29" t="s">
        <v>8</v>
      </c>
      <c r="Q8" s="38" t="s">
        <v>19</v>
      </c>
      <c r="R8" s="29" t="s">
        <v>1</v>
      </c>
      <c r="S8" s="29" t="s">
        <v>8</v>
      </c>
      <c r="T8" s="38" t="s">
        <v>19</v>
      </c>
      <c r="U8" s="29" t="s">
        <v>1</v>
      </c>
      <c r="V8" s="29" t="s">
        <v>8</v>
      </c>
      <c r="W8" s="38" t="s">
        <v>19</v>
      </c>
      <c r="X8" s="29" t="s">
        <v>1</v>
      </c>
      <c r="Y8" s="29" t="s">
        <v>8</v>
      </c>
      <c r="Z8" s="38" t="s">
        <v>19</v>
      </c>
      <c r="AA8" s="29" t="s">
        <v>1</v>
      </c>
      <c r="AB8" s="29" t="s">
        <v>8</v>
      </c>
      <c r="AC8" s="38" t="s">
        <v>19</v>
      </c>
      <c r="AD8" s="29" t="s">
        <v>1</v>
      </c>
      <c r="AE8" s="29" t="s">
        <v>8</v>
      </c>
      <c r="AF8" s="62" t="s">
        <v>8</v>
      </c>
      <c r="AG8" s="58" t="s">
        <v>19</v>
      </c>
      <c r="AH8" s="29" t="s">
        <v>1</v>
      </c>
      <c r="AI8" s="29" t="s">
        <v>8</v>
      </c>
      <c r="AJ8" s="31"/>
      <c r="AK8" s="63"/>
      <c r="AL8" s="63"/>
      <c r="AM8" s="63"/>
      <c r="AN8" s="63"/>
      <c r="AO8" s="63"/>
      <c r="AP8" s="63"/>
      <c r="AQ8" s="63"/>
      <c r="AR8" s="63"/>
      <c r="AS8" s="63"/>
    </row>
    <row r="9" spans="1:45" s="1" customFormat="1" ht="12" thickBot="1" x14ac:dyDescent="0.25">
      <c r="A9" s="83"/>
      <c r="B9" s="79"/>
      <c r="C9" s="33"/>
      <c r="D9" s="34"/>
      <c r="E9" s="34"/>
      <c r="F9" s="33"/>
      <c r="G9" s="86">
        <v>6</v>
      </c>
      <c r="H9" s="59"/>
      <c r="I9" s="36"/>
      <c r="J9" s="36"/>
      <c r="K9" s="35"/>
      <c r="L9" s="36"/>
      <c r="M9" s="36"/>
      <c r="N9" s="35"/>
      <c r="O9" s="36"/>
      <c r="P9" s="36"/>
      <c r="Q9" s="35"/>
      <c r="R9" s="36"/>
      <c r="S9" s="36"/>
      <c r="T9" s="35"/>
      <c r="U9" s="36"/>
      <c r="V9" s="36"/>
      <c r="W9" s="35"/>
      <c r="X9" s="36"/>
      <c r="Y9" s="36"/>
      <c r="Z9" s="35"/>
      <c r="AA9" s="36"/>
      <c r="AB9" s="36"/>
      <c r="AC9" s="35"/>
      <c r="AD9" s="36"/>
      <c r="AE9" s="37"/>
      <c r="AF9" s="35"/>
      <c r="AG9" s="35"/>
      <c r="AH9" s="36"/>
      <c r="AI9" s="37"/>
      <c r="AJ9" s="31"/>
      <c r="AK9" s="63"/>
      <c r="AL9" s="63"/>
      <c r="AM9" s="63"/>
      <c r="AN9" s="63"/>
      <c r="AO9" s="63"/>
      <c r="AP9" s="63"/>
      <c r="AQ9" s="63"/>
      <c r="AR9" s="63"/>
      <c r="AS9" s="63"/>
    </row>
    <row r="10" spans="1:45" s="27" customFormat="1" ht="12.75" x14ac:dyDescent="0.2">
      <c r="A10" s="49">
        <f>RANK(G10,G$10:G$45)</f>
        <v>1</v>
      </c>
      <c r="B10" s="80" t="s">
        <v>57</v>
      </c>
      <c r="C10" s="44" t="s">
        <v>59</v>
      </c>
      <c r="D10" s="44" t="s">
        <v>23</v>
      </c>
      <c r="E10" s="43" t="s">
        <v>26</v>
      </c>
      <c r="F10" s="51">
        <f>LARGE(AL10:AS10,1)+LARGE(AL10:AS10,2)+LARGE(AL10:AS10,3)+LARGE(AL10:AS10,4)+LARGE(AL10:AS10,5)+LARGE(AL10:AS10,6)</f>
        <v>1205</v>
      </c>
      <c r="G10" s="87">
        <f>F10/G$9</f>
        <v>200.83333333333334</v>
      </c>
      <c r="H10" s="84">
        <v>163</v>
      </c>
      <c r="I10" s="48">
        <f>RANK(H10,H$10:H$172,1)</f>
        <v>1</v>
      </c>
      <c r="J10" s="45">
        <v>605</v>
      </c>
      <c r="K10" s="68">
        <v>82</v>
      </c>
      <c r="L10" s="69">
        <v>2</v>
      </c>
      <c r="M10" s="69">
        <v>300</v>
      </c>
      <c r="N10" s="68">
        <v>93</v>
      </c>
      <c r="O10" s="69">
        <v>2</v>
      </c>
      <c r="P10" s="69">
        <v>300</v>
      </c>
      <c r="Q10" s="68"/>
      <c r="R10" s="70"/>
      <c r="S10" s="47"/>
      <c r="T10" s="68"/>
      <c r="U10" s="69"/>
      <c r="V10" s="69"/>
      <c r="W10" s="68"/>
      <c r="X10" s="69"/>
      <c r="Y10" s="47"/>
      <c r="Z10" s="68"/>
      <c r="AA10" s="69"/>
      <c r="AB10" s="47"/>
      <c r="AC10" s="68"/>
      <c r="AD10" s="69"/>
      <c r="AE10" s="71"/>
      <c r="AF10" s="46"/>
      <c r="AG10" s="46"/>
      <c r="AH10" s="45"/>
      <c r="AI10" s="49"/>
      <c r="AJ10" s="32"/>
      <c r="AK10" s="64">
        <f>COUNTIF(AL10:AS10,"&lt;&gt;0")</f>
        <v>3</v>
      </c>
      <c r="AL10" s="64">
        <f>IF(J10=0,0,J10)</f>
        <v>605</v>
      </c>
      <c r="AM10" s="64">
        <f>IF(M10=0,0,M10)</f>
        <v>300</v>
      </c>
      <c r="AN10" s="64">
        <f>IF(P10=0,0,P10)</f>
        <v>300</v>
      </c>
      <c r="AO10" s="64">
        <f>IF(S10=0,0,S10)</f>
        <v>0</v>
      </c>
      <c r="AP10" s="64">
        <f>IF(V10=0,0,V10)</f>
        <v>0</v>
      </c>
      <c r="AQ10" s="64">
        <f>IF(Y10=0,0,Y10)</f>
        <v>0</v>
      </c>
      <c r="AR10" s="64">
        <f>IF(AB10=0,0,AB10)</f>
        <v>0</v>
      </c>
      <c r="AS10" s="64">
        <f>IF(AE10=0,0,AE10)</f>
        <v>0</v>
      </c>
    </row>
    <row r="11" spans="1:45" s="27" customFormat="1" ht="12.75" x14ac:dyDescent="0.2">
      <c r="A11" s="49">
        <f>RANK(G11,G$10:G$45)</f>
        <v>2</v>
      </c>
      <c r="B11" s="80" t="s">
        <v>57</v>
      </c>
      <c r="C11" s="39" t="s">
        <v>61</v>
      </c>
      <c r="D11" s="39" t="s">
        <v>22</v>
      </c>
      <c r="E11" s="43" t="s">
        <v>26</v>
      </c>
      <c r="F11" s="51">
        <f>LARGE(AL11:AS11,1)+LARGE(AL11:AS11,2)+LARGE(AL11:AS11,3)+LARGE(AL11:AS11,4)+LARGE(AL11:AS11,5)+LARGE(AL11:AS11,6)</f>
        <v>855</v>
      </c>
      <c r="G11" s="87">
        <f>F11/G$9</f>
        <v>142.5</v>
      </c>
      <c r="H11" s="85">
        <v>176</v>
      </c>
      <c r="I11" s="45">
        <f>RANK(H11,H$10:H$172,1)</f>
        <v>3</v>
      </c>
      <c r="J11" s="50">
        <v>220</v>
      </c>
      <c r="K11" s="72">
        <v>81</v>
      </c>
      <c r="L11" s="90">
        <v>1</v>
      </c>
      <c r="M11" s="73">
        <v>500</v>
      </c>
      <c r="N11" s="72">
        <v>95</v>
      </c>
      <c r="O11" s="73">
        <v>4</v>
      </c>
      <c r="P11" s="73">
        <v>135</v>
      </c>
      <c r="Q11" s="72"/>
      <c r="R11" s="74"/>
      <c r="S11" s="53"/>
      <c r="T11" s="72"/>
      <c r="U11" s="73"/>
      <c r="V11" s="53"/>
      <c r="W11" s="72"/>
      <c r="X11" s="73"/>
      <c r="Y11" s="73"/>
      <c r="Z11" s="72"/>
      <c r="AA11" s="73"/>
      <c r="AB11" s="53"/>
      <c r="AC11" s="72"/>
      <c r="AD11" s="73"/>
      <c r="AE11" s="54"/>
      <c r="AF11" s="52"/>
      <c r="AG11" s="52"/>
      <c r="AH11" s="50"/>
      <c r="AI11" s="54"/>
      <c r="AJ11" s="32"/>
      <c r="AK11" s="64">
        <f>COUNTIF(AL11:AS11,"&lt;&gt;0")</f>
        <v>3</v>
      </c>
      <c r="AL11" s="64">
        <f>IF(J11=0,0,J11)</f>
        <v>220</v>
      </c>
      <c r="AM11" s="64">
        <f>IF(M11=0,0,M11)</f>
        <v>500</v>
      </c>
      <c r="AN11" s="64">
        <f>IF(P11=0,0,P11)</f>
        <v>135</v>
      </c>
      <c r="AO11" s="64">
        <f>IF(S11=0,0,S11)</f>
        <v>0</v>
      </c>
      <c r="AP11" s="64">
        <f>IF(V11=0,0,V11)</f>
        <v>0</v>
      </c>
      <c r="AQ11" s="64">
        <f>IF(Y11=0,0,Y11)</f>
        <v>0</v>
      </c>
      <c r="AR11" s="64">
        <f>IF(AB11=0,0,AB11)</f>
        <v>0</v>
      </c>
      <c r="AS11" s="64">
        <f>IF(AE11=0,0,AE11)</f>
        <v>0</v>
      </c>
    </row>
    <row r="12" spans="1:45" s="27" customFormat="1" ht="12.75" x14ac:dyDescent="0.2">
      <c r="A12" s="49">
        <f>RANK(G12,G$10:G$45)</f>
        <v>3</v>
      </c>
      <c r="B12" s="80" t="s">
        <v>57</v>
      </c>
      <c r="C12" s="39" t="s">
        <v>63</v>
      </c>
      <c r="D12" s="39" t="s">
        <v>22</v>
      </c>
      <c r="E12" s="43" t="s">
        <v>26</v>
      </c>
      <c r="F12" s="51">
        <f>LARGE(AL12:AS12,1)+LARGE(AL12:AS12,2)+LARGE(AL12:AS12,3)+LARGE(AL12:AS12,4)+LARGE(AL12:AS12,5)+LARGE(AL12:AS12,6)</f>
        <v>626.5</v>
      </c>
      <c r="G12" s="87">
        <f>F12/G$9</f>
        <v>104.41666666666667</v>
      </c>
      <c r="H12" s="85">
        <v>187</v>
      </c>
      <c r="I12" s="45">
        <f>RANK(H12,H$10:H$172,1)</f>
        <v>5</v>
      </c>
      <c r="J12" s="50">
        <v>126.5</v>
      </c>
      <c r="K12" s="72"/>
      <c r="L12" s="73"/>
      <c r="M12" s="73"/>
      <c r="N12" s="72">
        <v>89</v>
      </c>
      <c r="O12" s="90">
        <v>1</v>
      </c>
      <c r="P12" s="73">
        <v>500</v>
      </c>
      <c r="Q12" s="72"/>
      <c r="R12" s="74"/>
      <c r="S12" s="53"/>
      <c r="T12" s="72"/>
      <c r="U12" s="73"/>
      <c r="V12" s="73"/>
      <c r="W12" s="72"/>
      <c r="X12" s="73"/>
      <c r="Y12" s="53"/>
      <c r="Z12" s="72"/>
      <c r="AA12" s="73"/>
      <c r="AB12" s="53"/>
      <c r="AC12" s="72"/>
      <c r="AD12" s="73"/>
      <c r="AE12" s="54"/>
      <c r="AF12" s="52"/>
      <c r="AG12" s="52"/>
      <c r="AH12" s="50"/>
      <c r="AI12" s="54"/>
      <c r="AJ12" s="32"/>
      <c r="AK12" s="64">
        <f>COUNTIF(AL12:AS12,"&lt;&gt;0")</f>
        <v>2</v>
      </c>
      <c r="AL12" s="64">
        <f>IF(J12=0,0,J12)</f>
        <v>126.5</v>
      </c>
      <c r="AM12" s="64">
        <f>IF(M12=0,0,M12)</f>
        <v>0</v>
      </c>
      <c r="AN12" s="64">
        <f>IF(P12=0,0,P12)</f>
        <v>500</v>
      </c>
      <c r="AO12" s="64">
        <f>IF(S12=0,0,S12)</f>
        <v>0</v>
      </c>
      <c r="AP12" s="64">
        <f>IF(V12=0,0,V12)</f>
        <v>0</v>
      </c>
      <c r="AQ12" s="64">
        <f>IF(Y12=0,0,Y12)</f>
        <v>0</v>
      </c>
      <c r="AR12" s="64">
        <f>IF(AB12=0,0,AB12)</f>
        <v>0</v>
      </c>
      <c r="AS12" s="64">
        <f>IF(AE12=0,0,AE12)</f>
        <v>0</v>
      </c>
    </row>
    <row r="13" spans="1:45" s="27" customFormat="1" ht="12.75" x14ac:dyDescent="0.2">
      <c r="A13" s="49">
        <f>RANK(G13,G$10:G$45)</f>
        <v>4</v>
      </c>
      <c r="B13" s="80" t="s">
        <v>57</v>
      </c>
      <c r="C13" s="39" t="s">
        <v>60</v>
      </c>
      <c r="D13" s="39" t="s">
        <v>21</v>
      </c>
      <c r="E13" s="43" t="s">
        <v>26</v>
      </c>
      <c r="F13" s="51">
        <f>LARGE(AL13:AS13,1)+LARGE(AL13:AS13,2)+LARGE(AL13:AS13,3)+LARGE(AL13:AS13,4)+LARGE(AL13:AS13,5)+LARGE(AL13:AS13,6)</f>
        <v>536.5</v>
      </c>
      <c r="G13" s="87">
        <f>F13/G$9</f>
        <v>89.416666666666671</v>
      </c>
      <c r="H13" s="85">
        <v>165</v>
      </c>
      <c r="I13" s="45">
        <f>RANK(H13,H$10:H$172,1)</f>
        <v>2</v>
      </c>
      <c r="J13" s="50">
        <v>346.5</v>
      </c>
      <c r="K13" s="72"/>
      <c r="L13" s="73"/>
      <c r="M13" s="73"/>
      <c r="N13" s="72">
        <v>94</v>
      </c>
      <c r="O13" s="74">
        <v>3</v>
      </c>
      <c r="P13" s="53">
        <v>190</v>
      </c>
      <c r="Q13" s="72"/>
      <c r="R13" s="74"/>
      <c r="S13" s="53"/>
      <c r="T13" s="72"/>
      <c r="U13" s="73"/>
      <c r="V13" s="73"/>
      <c r="W13" s="72"/>
      <c r="X13" s="73"/>
      <c r="Y13" s="53"/>
      <c r="Z13" s="72"/>
      <c r="AA13" s="73"/>
      <c r="AB13" s="53"/>
      <c r="AC13" s="72"/>
      <c r="AD13" s="73"/>
      <c r="AE13" s="54"/>
      <c r="AF13" s="52"/>
      <c r="AG13" s="52"/>
      <c r="AH13" s="50"/>
      <c r="AI13" s="54"/>
      <c r="AJ13" s="32"/>
      <c r="AK13" s="64">
        <f>COUNTIF(AL13:AS13,"&lt;&gt;0")</f>
        <v>2</v>
      </c>
      <c r="AL13" s="64">
        <f>IF(J13=0,0,J13)</f>
        <v>346.5</v>
      </c>
      <c r="AM13" s="64">
        <f>IF(M13=0,0,M13)</f>
        <v>0</v>
      </c>
      <c r="AN13" s="64">
        <f>IF(P13=0,0,P13)</f>
        <v>190</v>
      </c>
      <c r="AO13" s="64">
        <f>IF(S13=0,0,S13)</f>
        <v>0</v>
      </c>
      <c r="AP13" s="64">
        <f>IF(V13=0,0,V13)</f>
        <v>0</v>
      </c>
      <c r="AQ13" s="64">
        <f>IF(Y13=0,0,Y13)</f>
        <v>0</v>
      </c>
      <c r="AR13" s="64">
        <f>IF(AB13=0,0,AB13)</f>
        <v>0</v>
      </c>
      <c r="AS13" s="64">
        <f>IF(AE13=0,0,AE13)</f>
        <v>0</v>
      </c>
    </row>
    <row r="14" spans="1:45" s="27" customFormat="1" ht="20.25" x14ac:dyDescent="0.2">
      <c r="A14" s="49">
        <f>RANK(G14,G$10:G$45)</f>
        <v>5</v>
      </c>
      <c r="B14" s="80" t="s">
        <v>57</v>
      </c>
      <c r="C14" s="39" t="s">
        <v>62</v>
      </c>
      <c r="D14" s="39" t="s">
        <v>24</v>
      </c>
      <c r="E14" s="43" t="s">
        <v>26</v>
      </c>
      <c r="F14" s="51">
        <f>LARGE(AL14:AS14,1)+LARGE(AL14:AS14,2)+LARGE(AL14:AS14,3)+LARGE(AL14:AS14,4)+LARGE(AL14:AS14,5)+LARGE(AL14:AS14,6)</f>
        <v>454</v>
      </c>
      <c r="G14" s="87">
        <f>F14/G$9</f>
        <v>75.666666666666671</v>
      </c>
      <c r="H14" s="85">
        <v>185</v>
      </c>
      <c r="I14" s="45">
        <f>RANK(H14,H$10:H$172,1)</f>
        <v>4</v>
      </c>
      <c r="J14" s="50">
        <v>154</v>
      </c>
      <c r="K14" s="72">
        <v>96</v>
      </c>
      <c r="L14" s="73">
        <v>3</v>
      </c>
      <c r="M14" s="73">
        <v>190</v>
      </c>
      <c r="N14" s="72">
        <v>103</v>
      </c>
      <c r="O14" s="73">
        <v>5</v>
      </c>
      <c r="P14" s="73">
        <v>110</v>
      </c>
      <c r="Q14" s="72"/>
      <c r="R14" s="74"/>
      <c r="S14" s="53"/>
      <c r="T14" s="72"/>
      <c r="U14" s="73"/>
      <c r="V14" s="73"/>
      <c r="W14" s="72"/>
      <c r="X14" s="73"/>
      <c r="Y14" s="73"/>
      <c r="Z14" s="72"/>
      <c r="AA14" s="73"/>
      <c r="AB14" s="53"/>
      <c r="AC14" s="72"/>
      <c r="AD14" s="73"/>
      <c r="AE14" s="54"/>
      <c r="AF14" s="52"/>
      <c r="AG14" s="52"/>
      <c r="AH14" s="50"/>
      <c r="AI14" s="54"/>
      <c r="AJ14" s="32"/>
      <c r="AK14" s="64">
        <f>COUNTIF(AL14:AS14,"&lt;&gt;0")</f>
        <v>3</v>
      </c>
      <c r="AL14" s="64">
        <f>IF(J14=0,0,J14)</f>
        <v>154</v>
      </c>
      <c r="AM14" s="64">
        <f>IF(M14=0,0,M14)</f>
        <v>190</v>
      </c>
      <c r="AN14" s="64">
        <f>IF(P14=0,0,P14)</f>
        <v>110</v>
      </c>
      <c r="AO14" s="64">
        <f>IF(S14=0,0,S14)</f>
        <v>0</v>
      </c>
      <c r="AP14" s="64">
        <f>IF(V14=0,0,V14)</f>
        <v>0</v>
      </c>
      <c r="AQ14" s="64">
        <f>IF(Y14=0,0,Y14)</f>
        <v>0</v>
      </c>
      <c r="AR14" s="64">
        <f>IF(AB14=0,0,AB14)</f>
        <v>0</v>
      </c>
      <c r="AS14" s="64">
        <f>IF(AE14=0,0,AE14)</f>
        <v>0</v>
      </c>
    </row>
    <row r="15" spans="1:45" s="27" customFormat="1" ht="12.75" x14ac:dyDescent="0.2">
      <c r="A15" s="49">
        <f>RANK(G15,G$10:G$45)</f>
        <v>6</v>
      </c>
      <c r="B15" s="80" t="s">
        <v>57</v>
      </c>
      <c r="C15" s="39" t="s">
        <v>68</v>
      </c>
      <c r="D15" s="39" t="s">
        <v>24</v>
      </c>
      <c r="E15" s="43" t="s">
        <v>26</v>
      </c>
      <c r="F15" s="51">
        <f>LARGE(AL15:AS15,1)+LARGE(AL15:AS15,2)+LARGE(AL15:AS15,3)+LARGE(AL15:AS15,4)+LARGE(AL15:AS15,5)+LARGE(AL15:AS15,6)</f>
        <v>245.8</v>
      </c>
      <c r="G15" s="87">
        <f>F15/G$9</f>
        <v>40.966666666666669</v>
      </c>
      <c r="H15" s="85">
        <v>226</v>
      </c>
      <c r="I15" s="45">
        <f>RANK(H15,H$10:H$172,1)</f>
        <v>10</v>
      </c>
      <c r="J15" s="50">
        <v>85.8</v>
      </c>
      <c r="K15" s="72">
        <v>104</v>
      </c>
      <c r="L15" s="73">
        <v>8</v>
      </c>
      <c r="M15" s="73">
        <v>85</v>
      </c>
      <c r="N15" s="72">
        <v>115</v>
      </c>
      <c r="O15" s="73">
        <v>10</v>
      </c>
      <c r="P15" s="73">
        <v>75</v>
      </c>
      <c r="Q15" s="72"/>
      <c r="R15" s="73"/>
      <c r="S15" s="73"/>
      <c r="T15" s="72"/>
      <c r="U15" s="73"/>
      <c r="V15" s="73"/>
      <c r="W15" s="72"/>
      <c r="X15" s="73"/>
      <c r="Y15" s="73"/>
      <c r="Z15" s="72"/>
      <c r="AA15" s="73"/>
      <c r="AB15" s="73"/>
      <c r="AC15" s="72"/>
      <c r="AD15" s="73"/>
      <c r="AE15" s="75"/>
      <c r="AF15" s="52"/>
      <c r="AG15" s="52"/>
      <c r="AH15" s="50"/>
      <c r="AI15" s="55"/>
      <c r="AJ15" s="32"/>
      <c r="AK15" s="64">
        <f>COUNTIF(AL15:AS15,"&lt;&gt;0")</f>
        <v>3</v>
      </c>
      <c r="AL15" s="64">
        <f>IF(J15=0,0,J15)</f>
        <v>85.8</v>
      </c>
      <c r="AM15" s="64">
        <f>IF(M15=0,0,M15)</f>
        <v>85</v>
      </c>
      <c r="AN15" s="64">
        <f>IF(P15=0,0,P15)</f>
        <v>75</v>
      </c>
      <c r="AO15" s="64">
        <f>IF(S15=0,0,S15)</f>
        <v>0</v>
      </c>
      <c r="AP15" s="64">
        <f>IF(V15=0,0,V15)</f>
        <v>0</v>
      </c>
      <c r="AQ15" s="64">
        <f>IF(Y15=0,0,Y15)</f>
        <v>0</v>
      </c>
      <c r="AR15" s="64">
        <f>IF(AB15=0,0,AB15)</f>
        <v>0</v>
      </c>
      <c r="AS15" s="64">
        <f>IF(AE15=0,0,AE15)</f>
        <v>0</v>
      </c>
    </row>
    <row r="16" spans="1:45" s="27" customFormat="1" ht="12.75" x14ac:dyDescent="0.2">
      <c r="A16" s="49">
        <f>RANK(G16,G$10:G$45)</f>
        <v>7</v>
      </c>
      <c r="B16" s="80" t="s">
        <v>57</v>
      </c>
      <c r="C16" s="39" t="s">
        <v>70</v>
      </c>
      <c r="D16" s="39" t="s">
        <v>22</v>
      </c>
      <c r="E16" s="43" t="s">
        <v>26</v>
      </c>
      <c r="F16" s="51">
        <f>LARGE(AL16:AS16,1)+LARGE(AL16:AS16,2)+LARGE(AL16:AS16,3)+LARGE(AL16:AS16,4)+LARGE(AL16:AS16,5)+LARGE(AL16:AS16,6)</f>
        <v>220.9</v>
      </c>
      <c r="G16" s="87">
        <f>F16/G$9</f>
        <v>36.81666666666667</v>
      </c>
      <c r="H16" s="85">
        <v>228</v>
      </c>
      <c r="I16" s="45">
        <f>RANK(H16,H$10:H$172,1)</f>
        <v>11</v>
      </c>
      <c r="J16" s="50">
        <v>75.900000000000006</v>
      </c>
      <c r="K16" s="72">
        <v>114</v>
      </c>
      <c r="L16" s="73">
        <v>10</v>
      </c>
      <c r="M16" s="73">
        <v>75</v>
      </c>
      <c r="N16" s="72">
        <v>117</v>
      </c>
      <c r="O16" s="73">
        <v>11</v>
      </c>
      <c r="P16" s="73">
        <v>70</v>
      </c>
      <c r="Q16" s="72"/>
      <c r="R16" s="73"/>
      <c r="S16" s="73"/>
      <c r="T16" s="72"/>
      <c r="U16" s="73"/>
      <c r="V16" s="73"/>
      <c r="W16" s="72"/>
      <c r="X16" s="73"/>
      <c r="Y16" s="73"/>
      <c r="Z16" s="72"/>
      <c r="AA16" s="73"/>
      <c r="AB16" s="53"/>
      <c r="AC16" s="72"/>
      <c r="AD16" s="73"/>
      <c r="AE16" s="54"/>
      <c r="AF16" s="52"/>
      <c r="AG16" s="52"/>
      <c r="AH16" s="50"/>
      <c r="AI16" s="54"/>
      <c r="AJ16" s="32"/>
      <c r="AK16" s="64">
        <f>COUNTIF(AL16:AS16,"&lt;&gt;0")</f>
        <v>3</v>
      </c>
      <c r="AL16" s="64">
        <f>IF(J16=0,0,J16)</f>
        <v>75.900000000000006</v>
      </c>
      <c r="AM16" s="64">
        <f>IF(M16=0,0,M16)</f>
        <v>75</v>
      </c>
      <c r="AN16" s="64">
        <f>IF(P16=0,0,P16)</f>
        <v>70</v>
      </c>
      <c r="AO16" s="64">
        <f>IF(S16=0,0,S16)</f>
        <v>0</v>
      </c>
      <c r="AP16" s="64">
        <f>IF(V16=0,0,V16)</f>
        <v>0</v>
      </c>
      <c r="AQ16" s="64">
        <f>IF(Y16=0,0,Y16)</f>
        <v>0</v>
      </c>
      <c r="AR16" s="64">
        <f>IF(AB16=0,0,AB16)</f>
        <v>0</v>
      </c>
      <c r="AS16" s="64">
        <f>IF(AE16=0,0,AE16)</f>
        <v>0</v>
      </c>
    </row>
    <row r="17" spans="1:45" s="27" customFormat="1" ht="12.75" x14ac:dyDescent="0.2">
      <c r="A17" s="49">
        <f>RANK(G17,G$10:G$45)</f>
        <v>8</v>
      </c>
      <c r="B17" s="80" t="s">
        <v>57</v>
      </c>
      <c r="C17" s="39" t="s">
        <v>71</v>
      </c>
      <c r="D17" s="39" t="s">
        <v>22</v>
      </c>
      <c r="E17" s="43" t="s">
        <v>26</v>
      </c>
      <c r="F17" s="51">
        <f>LARGE(AL17:AS17,1)+LARGE(AL17:AS17,2)+LARGE(AL17:AS17,3)+LARGE(AL17:AS17,4)+LARGE(AL17:AS17,5)+LARGE(AL17:AS17,6)</f>
        <v>171.5</v>
      </c>
      <c r="G17" s="87">
        <f>F17/G$9</f>
        <v>28.583333333333332</v>
      </c>
      <c r="H17" s="85">
        <v>239</v>
      </c>
      <c r="I17" s="45">
        <f>RANK(H17,H$10:H$172,1)</f>
        <v>13</v>
      </c>
      <c r="J17" s="50">
        <v>71.5</v>
      </c>
      <c r="K17" s="72"/>
      <c r="L17" s="73"/>
      <c r="M17" s="73"/>
      <c r="N17" s="72">
        <v>107</v>
      </c>
      <c r="O17" s="73">
        <v>6</v>
      </c>
      <c r="P17" s="73">
        <v>100</v>
      </c>
      <c r="Q17" s="72"/>
      <c r="R17" s="73"/>
      <c r="S17" s="73"/>
      <c r="T17" s="72"/>
      <c r="U17" s="73"/>
      <c r="V17" s="53"/>
      <c r="W17" s="72"/>
      <c r="X17" s="73"/>
      <c r="Y17" s="73"/>
      <c r="Z17" s="72"/>
      <c r="AA17" s="73"/>
      <c r="AB17" s="73"/>
      <c r="AC17" s="72"/>
      <c r="AD17" s="73"/>
      <c r="AE17" s="75"/>
      <c r="AF17" s="52"/>
      <c r="AG17" s="52"/>
      <c r="AH17" s="50"/>
      <c r="AI17" s="55"/>
      <c r="AJ17" s="32"/>
      <c r="AK17" s="64">
        <f>COUNTIF(AL17:AS17,"&lt;&gt;0")</f>
        <v>2</v>
      </c>
      <c r="AL17" s="64">
        <f>IF(J17=0,0,J17)</f>
        <v>71.5</v>
      </c>
      <c r="AM17" s="64">
        <f>IF(M17=0,0,M17)</f>
        <v>0</v>
      </c>
      <c r="AN17" s="64">
        <f>IF(P17=0,0,P17)</f>
        <v>100</v>
      </c>
      <c r="AO17" s="64">
        <f>IF(S17=0,0,S17)</f>
        <v>0</v>
      </c>
      <c r="AP17" s="64">
        <f>IF(V17=0,0,V17)</f>
        <v>0</v>
      </c>
      <c r="AQ17" s="64">
        <f>IF(Y17=0,0,Y17)</f>
        <v>0</v>
      </c>
      <c r="AR17" s="64">
        <f>IF(AB17=0,0,AB17)</f>
        <v>0</v>
      </c>
      <c r="AS17" s="64">
        <f>IF(AE17=0,0,AE17)</f>
        <v>0</v>
      </c>
    </row>
    <row r="18" spans="1:45" s="27" customFormat="1" ht="12.75" x14ac:dyDescent="0.2">
      <c r="A18" s="49">
        <f>RANK(G18,G$10:G$45)</f>
        <v>9</v>
      </c>
      <c r="B18" s="80" t="s">
        <v>57</v>
      </c>
      <c r="C18" s="39" t="s">
        <v>66</v>
      </c>
      <c r="D18" s="39" t="s">
        <v>22</v>
      </c>
      <c r="E18" s="43" t="s">
        <v>26</v>
      </c>
      <c r="F18" s="51">
        <f>LARGE(AL18:AS18,1)+LARGE(AL18:AS18,2)+LARGE(AL18:AS18,3)+LARGE(AL18:AS18,4)+LARGE(AL18:AS18,5)+LARGE(AL18:AS18,6)</f>
        <v>157.9</v>
      </c>
      <c r="G18" s="87">
        <f>F18/G$9</f>
        <v>26.316666666666666</v>
      </c>
      <c r="H18" s="85">
        <v>217</v>
      </c>
      <c r="I18" s="45">
        <f>RANK(H18,H$10:H$172,1)</f>
        <v>8</v>
      </c>
      <c r="J18" s="50">
        <v>97.9</v>
      </c>
      <c r="K18" s="72"/>
      <c r="L18" s="73"/>
      <c r="M18" s="73"/>
      <c r="N18" s="72">
        <v>124</v>
      </c>
      <c r="O18" s="73">
        <v>13</v>
      </c>
      <c r="P18" s="73">
        <v>60</v>
      </c>
      <c r="Q18" s="72"/>
      <c r="R18" s="73"/>
      <c r="S18" s="73"/>
      <c r="T18" s="72"/>
      <c r="U18" s="73"/>
      <c r="V18" s="56"/>
      <c r="W18" s="72"/>
      <c r="X18" s="73"/>
      <c r="Y18" s="73"/>
      <c r="Z18" s="72"/>
      <c r="AA18" s="73"/>
      <c r="AB18" s="53"/>
      <c r="AC18" s="72"/>
      <c r="AD18" s="73"/>
      <c r="AE18" s="75"/>
      <c r="AF18" s="52"/>
      <c r="AG18" s="52"/>
      <c r="AH18" s="50"/>
      <c r="AI18" s="55"/>
      <c r="AJ18" s="32"/>
      <c r="AK18" s="64">
        <f>COUNTIF(AL18:AS18,"&lt;&gt;0")</f>
        <v>2</v>
      </c>
      <c r="AL18" s="64">
        <f>IF(J18=0,0,J18)</f>
        <v>97.9</v>
      </c>
      <c r="AM18" s="64">
        <f>IF(M18=0,0,M18)</f>
        <v>0</v>
      </c>
      <c r="AN18" s="64">
        <f>IF(P18=0,0,P18)</f>
        <v>60</v>
      </c>
      <c r="AO18" s="64">
        <f>IF(S18=0,0,S18)</f>
        <v>0</v>
      </c>
      <c r="AP18" s="64">
        <f>IF(V18=0,0,V18)</f>
        <v>0</v>
      </c>
      <c r="AQ18" s="64">
        <f>IF(Y18=0,0,Y18)</f>
        <v>0</v>
      </c>
      <c r="AR18" s="64">
        <f>IF(AB18=0,0,AB18)</f>
        <v>0</v>
      </c>
      <c r="AS18" s="64">
        <f>IF(AE18=0,0,AE18)</f>
        <v>0</v>
      </c>
    </row>
    <row r="19" spans="1:45" s="27" customFormat="1" ht="12.75" x14ac:dyDescent="0.2">
      <c r="A19" s="49">
        <f>RANK(G19,G$10:G$45)</f>
        <v>10</v>
      </c>
      <c r="B19" s="80" t="s">
        <v>57</v>
      </c>
      <c r="C19" s="39" t="s">
        <v>69</v>
      </c>
      <c r="D19" s="39" t="s">
        <v>21</v>
      </c>
      <c r="E19" s="43" t="s">
        <v>26</v>
      </c>
      <c r="F19" s="51">
        <f>LARGE(AL19:AS19,1)+LARGE(AL19:AS19,2)+LARGE(AL19:AS19,3)+LARGE(AL19:AS19,4)+LARGE(AL19:AS19,5)+LARGE(AL19:AS19,6)</f>
        <v>138.30000000000001</v>
      </c>
      <c r="G19" s="87">
        <f>F19/G$9</f>
        <v>23.05</v>
      </c>
      <c r="H19" s="85">
        <v>228</v>
      </c>
      <c r="I19" s="45">
        <f>RANK(H19,H$10:H$172,1)</f>
        <v>11</v>
      </c>
      <c r="J19" s="50">
        <v>80.3</v>
      </c>
      <c r="K19" s="72"/>
      <c r="L19" s="73"/>
      <c r="M19" s="73"/>
      <c r="N19" s="72">
        <v>128</v>
      </c>
      <c r="O19" s="73">
        <v>14</v>
      </c>
      <c r="P19" s="73">
        <v>58</v>
      </c>
      <c r="Q19" s="72"/>
      <c r="R19" s="74"/>
      <c r="S19" s="53"/>
      <c r="T19" s="72"/>
      <c r="U19" s="73"/>
      <c r="V19" s="53"/>
      <c r="W19" s="72"/>
      <c r="X19" s="73"/>
      <c r="Y19" s="73"/>
      <c r="Z19" s="72"/>
      <c r="AA19" s="73"/>
      <c r="AB19" s="53"/>
      <c r="AC19" s="72"/>
      <c r="AD19" s="73"/>
      <c r="AE19" s="54"/>
      <c r="AF19" s="52"/>
      <c r="AG19" s="52"/>
      <c r="AH19" s="50"/>
      <c r="AI19" s="54"/>
      <c r="AJ19" s="32"/>
      <c r="AK19" s="64">
        <f>COUNTIF(AL19:AS19,"&lt;&gt;0")</f>
        <v>2</v>
      </c>
      <c r="AL19" s="64">
        <f>IF(J19=0,0,J19)</f>
        <v>80.3</v>
      </c>
      <c r="AM19" s="64">
        <f>IF(M19=0,0,M19)</f>
        <v>0</v>
      </c>
      <c r="AN19" s="64">
        <f>IF(P19=0,0,P19)</f>
        <v>58</v>
      </c>
      <c r="AO19" s="64">
        <f>IF(S19=0,0,S19)</f>
        <v>0</v>
      </c>
      <c r="AP19" s="64">
        <f>IF(V19=0,0,V19)</f>
        <v>0</v>
      </c>
      <c r="AQ19" s="64">
        <f>IF(Y19=0,0,Y19)</f>
        <v>0</v>
      </c>
      <c r="AR19" s="64">
        <f>IF(AB19=0,0,AB19)</f>
        <v>0</v>
      </c>
      <c r="AS19" s="64">
        <f>IF(AE19=0,0,AE19)</f>
        <v>0</v>
      </c>
    </row>
    <row r="20" spans="1:45" s="27" customFormat="1" ht="12.75" x14ac:dyDescent="0.2">
      <c r="A20" s="49">
        <f>RANK(G20,G$10:G$45)</f>
        <v>11</v>
      </c>
      <c r="B20" s="80" t="s">
        <v>57</v>
      </c>
      <c r="C20" s="39" t="s">
        <v>73</v>
      </c>
      <c r="D20" s="39" t="s">
        <v>24</v>
      </c>
      <c r="E20" s="43" t="s">
        <v>26</v>
      </c>
      <c r="F20" s="51">
        <f>LARGE(AL20:AS20,1)+LARGE(AL20:AS20,2)+LARGE(AL20:AS20,3)+LARGE(AL20:AS20,4)+LARGE(AL20:AS20,5)+LARGE(AL20:AS20,6)</f>
        <v>135</v>
      </c>
      <c r="G20" s="87">
        <f>F20/G$9</f>
        <v>22.5</v>
      </c>
      <c r="H20" s="85"/>
      <c r="I20" s="45"/>
      <c r="J20" s="50"/>
      <c r="K20" s="72">
        <v>97</v>
      </c>
      <c r="L20" s="73">
        <v>4</v>
      </c>
      <c r="M20" s="73">
        <v>135</v>
      </c>
      <c r="N20" s="72"/>
      <c r="O20" s="73"/>
      <c r="P20" s="73"/>
      <c r="Q20" s="72"/>
      <c r="R20" s="74"/>
      <c r="S20" s="53"/>
      <c r="T20" s="72"/>
      <c r="U20" s="73"/>
      <c r="V20" s="73"/>
      <c r="W20" s="72"/>
      <c r="X20" s="73"/>
      <c r="Y20" s="73"/>
      <c r="Z20" s="72"/>
      <c r="AA20" s="73"/>
      <c r="AB20" s="53"/>
      <c r="AC20" s="72"/>
      <c r="AD20" s="73"/>
      <c r="AE20" s="75"/>
      <c r="AF20" s="52"/>
      <c r="AG20" s="52"/>
      <c r="AH20" s="50"/>
      <c r="AI20" s="55"/>
      <c r="AJ20" s="32"/>
      <c r="AK20" s="64">
        <f>COUNTIF(AL20:AS20,"&lt;&gt;0")</f>
        <v>1</v>
      </c>
      <c r="AL20" s="64">
        <f>IF(J20=0,0,J20)</f>
        <v>0</v>
      </c>
      <c r="AM20" s="64">
        <f>IF(M20=0,0,M20)</f>
        <v>135</v>
      </c>
      <c r="AN20" s="64">
        <f>IF(P20=0,0,P20)</f>
        <v>0</v>
      </c>
      <c r="AO20" s="64">
        <f>IF(S20=0,0,S20)</f>
        <v>0</v>
      </c>
      <c r="AP20" s="64">
        <f>IF(V20=0,0,V20)</f>
        <v>0</v>
      </c>
      <c r="AQ20" s="64">
        <f>IF(Y20=0,0,Y20)</f>
        <v>0</v>
      </c>
      <c r="AR20" s="64">
        <f>IF(AB20=0,0,AB20)</f>
        <v>0</v>
      </c>
      <c r="AS20" s="64">
        <f>IF(AE20=0,0,AE20)</f>
        <v>0</v>
      </c>
    </row>
    <row r="21" spans="1:45" s="27" customFormat="1" ht="12.75" x14ac:dyDescent="0.2">
      <c r="A21" s="49">
        <f>RANK(G21,G$10:G$45)</f>
        <v>12</v>
      </c>
      <c r="B21" s="80" t="s">
        <v>57</v>
      </c>
      <c r="C21" s="39" t="s">
        <v>64</v>
      </c>
      <c r="D21" s="39" t="s">
        <v>21</v>
      </c>
      <c r="E21" s="43" t="s">
        <v>26</v>
      </c>
      <c r="F21" s="51">
        <f>LARGE(AL21:AS21,1)+LARGE(AL21:AS21,2)+LARGE(AL21:AS21,3)+LARGE(AL21:AS21,4)+LARGE(AL21:AS21,5)+LARGE(AL21:AS21,6)</f>
        <v>115.5</v>
      </c>
      <c r="G21" s="87">
        <f>F21/G$9</f>
        <v>19.25</v>
      </c>
      <c r="H21" s="85">
        <v>198</v>
      </c>
      <c r="I21" s="45">
        <f>RANK(H21,H$10:H$172,1)</f>
        <v>6</v>
      </c>
      <c r="J21" s="50">
        <v>115.5</v>
      </c>
      <c r="K21" s="72"/>
      <c r="L21" s="73"/>
      <c r="M21" s="73"/>
      <c r="N21" s="72"/>
      <c r="O21" s="73"/>
      <c r="P21" s="73"/>
      <c r="Q21" s="72"/>
      <c r="R21" s="73"/>
      <c r="S21" s="73"/>
      <c r="T21" s="72"/>
      <c r="U21" s="73"/>
      <c r="V21" s="73"/>
      <c r="W21" s="72"/>
      <c r="X21" s="73"/>
      <c r="Y21" s="53"/>
      <c r="Z21" s="72"/>
      <c r="AA21" s="73"/>
      <c r="AB21" s="53"/>
      <c r="AC21" s="72"/>
      <c r="AD21" s="73"/>
      <c r="AE21" s="54"/>
      <c r="AF21" s="52"/>
      <c r="AG21" s="52"/>
      <c r="AH21" s="50"/>
      <c r="AI21" s="54"/>
      <c r="AJ21" s="32"/>
      <c r="AK21" s="64">
        <f>COUNTIF(AL21:AS21,"&lt;&gt;0")</f>
        <v>1</v>
      </c>
      <c r="AL21" s="64">
        <f>IF(J21=0,0,J21)</f>
        <v>115.5</v>
      </c>
      <c r="AM21" s="64">
        <f>IF(M21=0,0,M21)</f>
        <v>0</v>
      </c>
      <c r="AN21" s="64">
        <f>IF(P21=0,0,P21)</f>
        <v>0</v>
      </c>
      <c r="AO21" s="64">
        <f>IF(S21=0,0,S21)</f>
        <v>0</v>
      </c>
      <c r="AP21" s="64">
        <f>IF(V21=0,0,V21)</f>
        <v>0</v>
      </c>
      <c r="AQ21" s="64">
        <f>IF(Y21=0,0,Y21)</f>
        <v>0</v>
      </c>
      <c r="AR21" s="64">
        <f>IF(AB21=0,0,AB21)</f>
        <v>0</v>
      </c>
      <c r="AS21" s="64">
        <f>IF(AE21=0,0,AE21)</f>
        <v>0</v>
      </c>
    </row>
    <row r="22" spans="1:45" s="27" customFormat="1" ht="20.25" x14ac:dyDescent="0.2">
      <c r="A22" s="49">
        <f>RANK(G22,G$10:G$45)</f>
        <v>13</v>
      </c>
      <c r="B22" s="80" t="s">
        <v>57</v>
      </c>
      <c r="C22" s="39" t="s">
        <v>74</v>
      </c>
      <c r="D22" s="39" t="s">
        <v>24</v>
      </c>
      <c r="E22" s="43" t="s">
        <v>26</v>
      </c>
      <c r="F22" s="51">
        <f>LARGE(AL22:AS22,1)+LARGE(AL22:AS22,2)+LARGE(AL22:AS22,3)+LARGE(AL22:AS22,4)+LARGE(AL22:AS22,5)+LARGE(AL22:AS22,6)</f>
        <v>110</v>
      </c>
      <c r="G22" s="87">
        <f>F22/G$9</f>
        <v>18.333333333333332</v>
      </c>
      <c r="H22" s="85"/>
      <c r="I22" s="45"/>
      <c r="J22" s="50"/>
      <c r="K22" s="72">
        <v>100</v>
      </c>
      <c r="L22" s="73">
        <v>5</v>
      </c>
      <c r="M22" s="73">
        <v>110</v>
      </c>
      <c r="N22" s="72"/>
      <c r="O22" s="73"/>
      <c r="P22" s="73"/>
      <c r="Q22" s="72"/>
      <c r="R22" s="74"/>
      <c r="S22" s="53"/>
      <c r="T22" s="72"/>
      <c r="U22" s="73"/>
      <c r="V22" s="73"/>
      <c r="W22" s="72"/>
      <c r="X22" s="73"/>
      <c r="Y22" s="73"/>
      <c r="Z22" s="72"/>
      <c r="AA22" s="73"/>
      <c r="AB22" s="53"/>
      <c r="AC22" s="72"/>
      <c r="AD22" s="73"/>
      <c r="AE22" s="75"/>
      <c r="AF22" s="52"/>
      <c r="AG22" s="52"/>
      <c r="AH22" s="50"/>
      <c r="AI22" s="55"/>
      <c r="AJ22" s="32"/>
      <c r="AK22" s="64">
        <f>COUNTIF(AL22:AS22,"&lt;&gt;0")</f>
        <v>1</v>
      </c>
      <c r="AL22" s="64">
        <f>IF(J22=0,0,J22)</f>
        <v>0</v>
      </c>
      <c r="AM22" s="64">
        <f>IF(M22=0,0,M22)</f>
        <v>110</v>
      </c>
      <c r="AN22" s="64">
        <f>IF(P22=0,0,P22)</f>
        <v>0</v>
      </c>
      <c r="AO22" s="64">
        <f>IF(S22=0,0,S22)</f>
        <v>0</v>
      </c>
      <c r="AP22" s="64">
        <f>IF(V22=0,0,V22)</f>
        <v>0</v>
      </c>
      <c r="AQ22" s="64">
        <f>IF(Y22=0,0,Y22)</f>
        <v>0</v>
      </c>
      <c r="AR22" s="64">
        <f>IF(AB22=0,0,AB22)</f>
        <v>0</v>
      </c>
      <c r="AS22" s="64">
        <f>IF(AE22=0,0,AE22)</f>
        <v>0</v>
      </c>
    </row>
    <row r="23" spans="1:45" s="27" customFormat="1" ht="12.75" x14ac:dyDescent="0.2">
      <c r="A23" s="49">
        <f>RANK(G23,G$10:G$45)</f>
        <v>14</v>
      </c>
      <c r="B23" s="80" t="s">
        <v>57</v>
      </c>
      <c r="C23" s="39" t="s">
        <v>65</v>
      </c>
      <c r="D23" s="39" t="s">
        <v>23</v>
      </c>
      <c r="E23" s="43" t="s">
        <v>26</v>
      </c>
      <c r="F23" s="51">
        <f>LARGE(AL23:AS23,1)+LARGE(AL23:AS23,2)+LARGE(AL23:AS23,3)+LARGE(AL23:AS23,4)+LARGE(AL23:AS23,5)+LARGE(AL23:AS23,6)</f>
        <v>104.5</v>
      </c>
      <c r="G23" s="87">
        <f>F23/G$9</f>
        <v>17.416666666666668</v>
      </c>
      <c r="H23" s="85">
        <v>203</v>
      </c>
      <c r="I23" s="45">
        <f>RANK(H23,H$10:H$172,1)</f>
        <v>7</v>
      </c>
      <c r="J23" s="50">
        <v>104.5</v>
      </c>
      <c r="K23" s="72"/>
      <c r="L23" s="73"/>
      <c r="M23" s="73"/>
      <c r="N23" s="72"/>
      <c r="O23" s="73"/>
      <c r="P23" s="73"/>
      <c r="Q23" s="72"/>
      <c r="R23" s="74"/>
      <c r="S23" s="53"/>
      <c r="T23" s="72"/>
      <c r="U23" s="73"/>
      <c r="V23" s="73"/>
      <c r="W23" s="72"/>
      <c r="X23" s="73"/>
      <c r="Y23" s="73"/>
      <c r="Z23" s="72"/>
      <c r="AA23" s="73"/>
      <c r="AB23" s="53"/>
      <c r="AC23" s="72"/>
      <c r="AD23" s="73"/>
      <c r="AE23" s="75"/>
      <c r="AF23" s="52"/>
      <c r="AG23" s="52"/>
      <c r="AH23" s="50"/>
      <c r="AI23" s="55"/>
      <c r="AJ23" s="32"/>
      <c r="AK23" s="64">
        <f>COUNTIF(AL23:AS23,"&lt;&gt;0")</f>
        <v>1</v>
      </c>
      <c r="AL23" s="64">
        <f>IF(J23=0,0,J23)</f>
        <v>104.5</v>
      </c>
      <c r="AM23" s="64">
        <f>IF(M23=0,0,M23)</f>
        <v>0</v>
      </c>
      <c r="AN23" s="64">
        <f>IF(P23=0,0,P23)</f>
        <v>0</v>
      </c>
      <c r="AO23" s="64">
        <f>IF(S23=0,0,S23)</f>
        <v>0</v>
      </c>
      <c r="AP23" s="64">
        <f>IF(V23=0,0,V23)</f>
        <v>0</v>
      </c>
      <c r="AQ23" s="64">
        <f>IF(Y23=0,0,Y23)</f>
        <v>0</v>
      </c>
      <c r="AR23" s="64">
        <f>IF(AB23=0,0,AB23)</f>
        <v>0</v>
      </c>
      <c r="AS23" s="64">
        <f>IF(AE23=0,0,AE23)</f>
        <v>0</v>
      </c>
    </row>
    <row r="24" spans="1:45" s="27" customFormat="1" ht="20.25" x14ac:dyDescent="0.2">
      <c r="A24" s="49">
        <f>RANK(G24,G$10:G$45)</f>
        <v>15</v>
      </c>
      <c r="B24" s="80" t="s">
        <v>57</v>
      </c>
      <c r="C24" s="39" t="s">
        <v>75</v>
      </c>
      <c r="D24" s="39" t="s">
        <v>24</v>
      </c>
      <c r="E24" s="43" t="s">
        <v>26</v>
      </c>
      <c r="F24" s="51">
        <f>LARGE(AL24:AS24,1)+LARGE(AL24:AS24,2)+LARGE(AL24:AS24,3)+LARGE(AL24:AS24,4)+LARGE(AL24:AS24,5)+LARGE(AL24:AS24,6)</f>
        <v>100</v>
      </c>
      <c r="G24" s="87">
        <f>F24/G$9</f>
        <v>16.666666666666668</v>
      </c>
      <c r="H24" s="85"/>
      <c r="I24" s="45"/>
      <c r="J24" s="50"/>
      <c r="K24" s="72">
        <v>101</v>
      </c>
      <c r="L24" s="73">
        <v>6</v>
      </c>
      <c r="M24" s="73">
        <v>100</v>
      </c>
      <c r="N24" s="72"/>
      <c r="O24" s="73"/>
      <c r="P24" s="73"/>
      <c r="Q24" s="72"/>
      <c r="R24" s="74"/>
      <c r="S24" s="53"/>
      <c r="T24" s="72"/>
      <c r="U24" s="73"/>
      <c r="V24" s="73"/>
      <c r="W24" s="72"/>
      <c r="X24" s="73"/>
      <c r="Y24" s="73"/>
      <c r="Z24" s="72"/>
      <c r="AA24" s="73"/>
      <c r="AB24" s="53"/>
      <c r="AC24" s="72"/>
      <c r="AD24" s="73"/>
      <c r="AE24" s="75"/>
      <c r="AF24" s="52"/>
      <c r="AG24" s="52"/>
      <c r="AH24" s="50"/>
      <c r="AI24" s="55"/>
      <c r="AJ24" s="32"/>
      <c r="AK24" s="64">
        <f>COUNTIF(AL24:AS24,"&lt;&gt;0")</f>
        <v>1</v>
      </c>
      <c r="AL24" s="64">
        <f>IF(J24=0,0,J24)</f>
        <v>0</v>
      </c>
      <c r="AM24" s="64">
        <f>IF(M24=0,0,M24)</f>
        <v>100</v>
      </c>
      <c r="AN24" s="64">
        <f>IF(P24=0,0,P24)</f>
        <v>0</v>
      </c>
      <c r="AO24" s="64">
        <f>IF(S24=0,0,S24)</f>
        <v>0</v>
      </c>
      <c r="AP24" s="64">
        <f>IF(V24=0,0,V24)</f>
        <v>0</v>
      </c>
      <c r="AQ24" s="64">
        <f>IF(Y24=0,0,Y24)</f>
        <v>0</v>
      </c>
      <c r="AR24" s="64">
        <f>IF(AB24=0,0,AB24)</f>
        <v>0</v>
      </c>
      <c r="AS24" s="64">
        <f>IF(AE24=0,0,AE24)</f>
        <v>0</v>
      </c>
    </row>
    <row r="25" spans="1:45" s="27" customFormat="1" ht="12.75" x14ac:dyDescent="0.2">
      <c r="A25" s="49">
        <f>RANK(G25,G$10:G$45)</f>
        <v>15</v>
      </c>
      <c r="B25" s="80" t="s">
        <v>57</v>
      </c>
      <c r="C25" s="39" t="s">
        <v>76</v>
      </c>
      <c r="D25" s="39" t="s">
        <v>24</v>
      </c>
      <c r="E25" s="43" t="s">
        <v>26</v>
      </c>
      <c r="F25" s="51">
        <f>LARGE(AL25:AS25,1)+LARGE(AL25:AS25,2)+LARGE(AL25:AS25,3)+LARGE(AL25:AS25,4)+LARGE(AL25:AS25,5)+LARGE(AL25:AS25,6)</f>
        <v>100</v>
      </c>
      <c r="G25" s="87">
        <f>F25/G$9</f>
        <v>16.666666666666668</v>
      </c>
      <c r="H25" s="85"/>
      <c r="I25" s="45"/>
      <c r="J25" s="50"/>
      <c r="K25" s="72">
        <v>101</v>
      </c>
      <c r="L25" s="73">
        <v>6</v>
      </c>
      <c r="M25" s="73">
        <v>100</v>
      </c>
      <c r="N25" s="72"/>
      <c r="O25" s="73"/>
      <c r="P25" s="73"/>
      <c r="Q25" s="72"/>
      <c r="R25" s="74"/>
      <c r="S25" s="53"/>
      <c r="T25" s="72"/>
      <c r="U25" s="73"/>
      <c r="V25" s="73"/>
      <c r="W25" s="72"/>
      <c r="X25" s="73"/>
      <c r="Y25" s="73"/>
      <c r="Z25" s="72"/>
      <c r="AA25" s="73"/>
      <c r="AB25" s="53"/>
      <c r="AC25" s="72"/>
      <c r="AD25" s="73"/>
      <c r="AE25" s="75"/>
      <c r="AF25" s="52"/>
      <c r="AG25" s="52"/>
      <c r="AH25" s="50"/>
      <c r="AI25" s="55"/>
      <c r="AJ25" s="32"/>
      <c r="AK25" s="64">
        <f>COUNTIF(AL25:AS25,"&lt;&gt;0")</f>
        <v>1</v>
      </c>
      <c r="AL25" s="64">
        <f>IF(J25=0,0,J25)</f>
        <v>0</v>
      </c>
      <c r="AM25" s="64">
        <f>IF(M25=0,0,M25)</f>
        <v>100</v>
      </c>
      <c r="AN25" s="64">
        <f>IF(P25=0,0,P25)</f>
        <v>0</v>
      </c>
      <c r="AO25" s="64">
        <f>IF(S25=0,0,S25)</f>
        <v>0</v>
      </c>
      <c r="AP25" s="64">
        <f>IF(V25=0,0,V25)</f>
        <v>0</v>
      </c>
      <c r="AQ25" s="64">
        <f>IF(Y25=0,0,Y25)</f>
        <v>0</v>
      </c>
      <c r="AR25" s="64">
        <f>IF(AB25=0,0,AB25)</f>
        <v>0</v>
      </c>
      <c r="AS25" s="64">
        <f>IF(AE25=0,0,AE25)</f>
        <v>0</v>
      </c>
    </row>
    <row r="26" spans="1:45" s="27" customFormat="1" ht="12.75" x14ac:dyDescent="0.2">
      <c r="A26" s="49">
        <f>RANK(G26,G$10:G$45)</f>
        <v>15</v>
      </c>
      <c r="B26" s="80" t="s">
        <v>57</v>
      </c>
      <c r="C26" s="39" t="s">
        <v>81</v>
      </c>
      <c r="D26" s="39" t="s">
        <v>21</v>
      </c>
      <c r="E26" s="43"/>
      <c r="F26" s="51">
        <f>LARGE(AL26:AS26,1)+LARGE(AL26:AS26,2)+LARGE(AL26:AS26,3)+LARGE(AL26:AS26,4)+LARGE(AL26:AS26,5)+LARGE(AL26:AS26,6)</f>
        <v>100</v>
      </c>
      <c r="G26" s="87">
        <f>F26/G$9</f>
        <v>16.666666666666668</v>
      </c>
      <c r="H26" s="85"/>
      <c r="I26" s="45"/>
      <c r="J26" s="50"/>
      <c r="K26" s="72"/>
      <c r="L26" s="73"/>
      <c r="M26" s="73"/>
      <c r="N26" s="72">
        <v>107</v>
      </c>
      <c r="O26" s="73">
        <v>6</v>
      </c>
      <c r="P26" s="73">
        <v>100</v>
      </c>
      <c r="Q26" s="72"/>
      <c r="R26" s="74"/>
      <c r="S26" s="53"/>
      <c r="T26" s="72"/>
      <c r="U26" s="73"/>
      <c r="V26" s="73"/>
      <c r="W26" s="72"/>
      <c r="X26" s="73"/>
      <c r="Y26" s="73"/>
      <c r="Z26" s="72"/>
      <c r="AA26" s="73"/>
      <c r="AB26" s="53"/>
      <c r="AC26" s="72"/>
      <c r="AD26" s="73"/>
      <c r="AE26" s="75"/>
      <c r="AF26" s="52"/>
      <c r="AG26" s="52"/>
      <c r="AH26" s="50"/>
      <c r="AI26" s="55"/>
      <c r="AJ26" s="32"/>
      <c r="AK26" s="64">
        <f>COUNTIF(AL26:AS26,"&lt;&gt;0")</f>
        <v>1</v>
      </c>
      <c r="AL26" s="64">
        <f>IF(J26=0,0,J26)</f>
        <v>0</v>
      </c>
      <c r="AM26" s="64">
        <f>IF(M26=0,0,M26)</f>
        <v>0</v>
      </c>
      <c r="AN26" s="64">
        <f>IF(P26=0,0,P26)</f>
        <v>100</v>
      </c>
      <c r="AO26" s="64">
        <f>IF(S26=0,0,S26)</f>
        <v>0</v>
      </c>
      <c r="AP26" s="64">
        <f>IF(V26=0,0,V26)</f>
        <v>0</v>
      </c>
      <c r="AQ26" s="64">
        <f>IF(Y26=0,0,Y26)</f>
        <v>0</v>
      </c>
      <c r="AR26" s="64">
        <f>IF(AB26=0,0,AB26)</f>
        <v>0</v>
      </c>
      <c r="AS26" s="64">
        <f>IF(AE26=0,0,AE26)</f>
        <v>0</v>
      </c>
    </row>
    <row r="27" spans="1:45" s="27" customFormat="1" ht="12.75" x14ac:dyDescent="0.2">
      <c r="A27" s="49">
        <f>RANK(G27,G$10:G$45)</f>
        <v>18</v>
      </c>
      <c r="B27" s="80" t="s">
        <v>57</v>
      </c>
      <c r="C27" s="39" t="s">
        <v>67</v>
      </c>
      <c r="D27" s="39" t="s">
        <v>23</v>
      </c>
      <c r="E27" s="43" t="s">
        <v>26</v>
      </c>
      <c r="F27" s="51">
        <f>LARGE(AL27:AS27,1)+LARGE(AL27:AS27,2)+LARGE(AL27:AS27,3)+LARGE(AL27:AS27,4)+LARGE(AL27:AS27,5)+LARGE(AL27:AS27,6)</f>
        <v>91.3</v>
      </c>
      <c r="G27" s="87">
        <f>F27/G$9</f>
        <v>15.216666666666667</v>
      </c>
      <c r="H27" s="85">
        <v>221</v>
      </c>
      <c r="I27" s="45">
        <f>RANK(H27,H$10:H$172,1)</f>
        <v>9</v>
      </c>
      <c r="J27" s="50">
        <v>91.3</v>
      </c>
      <c r="K27" s="72"/>
      <c r="L27" s="73"/>
      <c r="M27" s="73"/>
      <c r="N27" s="72"/>
      <c r="O27" s="74"/>
      <c r="P27" s="53"/>
      <c r="Q27" s="72"/>
      <c r="R27" s="74"/>
      <c r="S27" s="53"/>
      <c r="T27" s="72"/>
      <c r="U27" s="73"/>
      <c r="V27" s="53"/>
      <c r="W27" s="72"/>
      <c r="X27" s="73"/>
      <c r="Y27" s="73"/>
      <c r="Z27" s="72"/>
      <c r="AA27" s="73"/>
      <c r="AB27" s="53"/>
      <c r="AC27" s="72"/>
      <c r="AD27" s="73"/>
      <c r="AE27" s="54"/>
      <c r="AF27" s="52"/>
      <c r="AG27" s="52"/>
      <c r="AH27" s="50"/>
      <c r="AI27" s="54"/>
      <c r="AJ27" s="32"/>
      <c r="AK27" s="64">
        <f>COUNTIF(AL27:AS27,"&lt;&gt;0")</f>
        <v>1</v>
      </c>
      <c r="AL27" s="64">
        <f>IF(J27=0,0,J27)</f>
        <v>91.3</v>
      </c>
      <c r="AM27" s="64">
        <f>IF(M27=0,0,M27)</f>
        <v>0</v>
      </c>
      <c r="AN27" s="64">
        <f>IF(P27=0,0,P27)</f>
        <v>0</v>
      </c>
      <c r="AO27" s="64">
        <f>IF(S27=0,0,S27)</f>
        <v>0</v>
      </c>
      <c r="AP27" s="64">
        <f>IF(V27=0,0,V27)</f>
        <v>0</v>
      </c>
      <c r="AQ27" s="64">
        <f>IF(Y27=0,0,Y27)</f>
        <v>0</v>
      </c>
      <c r="AR27" s="64">
        <f>IF(AB27=0,0,AB27)</f>
        <v>0</v>
      </c>
      <c r="AS27" s="64">
        <f>IF(AE27=0,0,AE27)</f>
        <v>0</v>
      </c>
    </row>
    <row r="28" spans="1:45" s="27" customFormat="1" ht="12.75" x14ac:dyDescent="0.2">
      <c r="A28" s="49">
        <f>RANK(G28,G$10:G$45)</f>
        <v>19</v>
      </c>
      <c r="B28" s="80" t="s">
        <v>57</v>
      </c>
      <c r="C28" s="39" t="s">
        <v>82</v>
      </c>
      <c r="D28" s="39" t="s">
        <v>85</v>
      </c>
      <c r="E28" s="43"/>
      <c r="F28" s="51">
        <f>LARGE(AL28:AS28,1)+LARGE(AL28:AS28,2)+LARGE(AL28:AS28,3)+LARGE(AL28:AS28,4)+LARGE(AL28:AS28,5)+LARGE(AL28:AS28,6)</f>
        <v>85</v>
      </c>
      <c r="G28" s="87">
        <f>F28/G$9</f>
        <v>14.166666666666666</v>
      </c>
      <c r="H28" s="85"/>
      <c r="I28" s="45"/>
      <c r="J28" s="50"/>
      <c r="K28" s="72"/>
      <c r="L28" s="73"/>
      <c r="M28" s="73"/>
      <c r="N28" s="72">
        <v>111</v>
      </c>
      <c r="O28" s="73">
        <v>8</v>
      </c>
      <c r="P28" s="73">
        <v>85</v>
      </c>
      <c r="Q28" s="72"/>
      <c r="R28" s="74"/>
      <c r="S28" s="53"/>
      <c r="T28" s="72"/>
      <c r="U28" s="73"/>
      <c r="V28" s="73"/>
      <c r="W28" s="72"/>
      <c r="X28" s="73"/>
      <c r="Y28" s="73"/>
      <c r="Z28" s="72"/>
      <c r="AA28" s="73"/>
      <c r="AB28" s="53"/>
      <c r="AC28" s="72"/>
      <c r="AD28" s="73"/>
      <c r="AE28" s="75"/>
      <c r="AF28" s="52"/>
      <c r="AG28" s="52"/>
      <c r="AH28" s="50"/>
      <c r="AI28" s="55"/>
      <c r="AJ28" s="32"/>
      <c r="AK28" s="64">
        <f>COUNTIF(AL28:AS28,"&lt;&gt;0")</f>
        <v>1</v>
      </c>
      <c r="AL28" s="64">
        <f>IF(J28=0,0,J28)</f>
        <v>0</v>
      </c>
      <c r="AM28" s="64">
        <f>IF(M28=0,0,M28)</f>
        <v>0</v>
      </c>
      <c r="AN28" s="64">
        <f>IF(P28=0,0,P28)</f>
        <v>85</v>
      </c>
      <c r="AO28" s="64">
        <f>IF(S28=0,0,S28)</f>
        <v>0</v>
      </c>
      <c r="AP28" s="64">
        <f>IF(V28=0,0,V28)</f>
        <v>0</v>
      </c>
      <c r="AQ28" s="64">
        <f>IF(Y28=0,0,Y28)</f>
        <v>0</v>
      </c>
      <c r="AR28" s="64">
        <f>IF(AB28=0,0,AB28)</f>
        <v>0</v>
      </c>
      <c r="AS28" s="64">
        <f>IF(AE28=0,0,AE28)</f>
        <v>0</v>
      </c>
    </row>
    <row r="29" spans="1:45" s="27" customFormat="1" ht="13.9" customHeight="1" x14ac:dyDescent="0.2">
      <c r="A29" s="49">
        <f>RANK(G29,G$10:G$45)</f>
        <v>20</v>
      </c>
      <c r="B29" s="80" t="s">
        <v>57</v>
      </c>
      <c r="C29" s="39" t="s">
        <v>77</v>
      </c>
      <c r="D29" s="39" t="s">
        <v>24</v>
      </c>
      <c r="E29" s="43" t="s">
        <v>26</v>
      </c>
      <c r="F29" s="51">
        <f>LARGE(AL29:AS29,1)+LARGE(AL29:AS29,2)+LARGE(AL29:AS29,3)+LARGE(AL29:AS29,4)+LARGE(AL29:AS29,5)+LARGE(AL29:AS29,6)</f>
        <v>80</v>
      </c>
      <c r="G29" s="87">
        <f>F29/G$9</f>
        <v>13.333333333333334</v>
      </c>
      <c r="H29" s="85"/>
      <c r="I29" s="45"/>
      <c r="J29" s="50"/>
      <c r="K29" s="72">
        <v>112</v>
      </c>
      <c r="L29" s="73">
        <v>9</v>
      </c>
      <c r="M29" s="73">
        <v>80</v>
      </c>
      <c r="N29" s="72"/>
      <c r="O29" s="73"/>
      <c r="P29" s="73"/>
      <c r="Q29" s="72"/>
      <c r="R29" s="74"/>
      <c r="S29" s="53"/>
      <c r="T29" s="72"/>
      <c r="U29" s="73"/>
      <c r="V29" s="73"/>
      <c r="W29" s="72"/>
      <c r="X29" s="73"/>
      <c r="Y29" s="73"/>
      <c r="Z29" s="72"/>
      <c r="AA29" s="73"/>
      <c r="AB29" s="53"/>
      <c r="AC29" s="72"/>
      <c r="AD29" s="73"/>
      <c r="AE29" s="75"/>
      <c r="AF29" s="52"/>
      <c r="AG29" s="52"/>
      <c r="AH29" s="50"/>
      <c r="AI29" s="55"/>
      <c r="AJ29" s="32"/>
      <c r="AK29" s="64">
        <f>COUNTIF(AL29:AS29,"&lt;&gt;0")</f>
        <v>1</v>
      </c>
      <c r="AL29" s="64">
        <f>IF(J29=0,0,J29)</f>
        <v>0</v>
      </c>
      <c r="AM29" s="64">
        <f>IF(M29=0,0,M29)</f>
        <v>80</v>
      </c>
      <c r="AN29" s="64">
        <f>IF(P29=0,0,P29)</f>
        <v>0</v>
      </c>
      <c r="AO29" s="64">
        <f>IF(S29=0,0,S29)</f>
        <v>0</v>
      </c>
      <c r="AP29" s="64">
        <f>IF(V29=0,0,V29)</f>
        <v>0</v>
      </c>
      <c r="AQ29" s="64">
        <f>IF(Y29=0,0,Y29)</f>
        <v>0</v>
      </c>
      <c r="AR29" s="64">
        <f>IF(AB29=0,0,AB29)</f>
        <v>0</v>
      </c>
      <c r="AS29" s="64">
        <f>IF(AE29=0,0,AE29)</f>
        <v>0</v>
      </c>
    </row>
    <row r="30" spans="1:45" s="27" customFormat="1" ht="20.25" x14ac:dyDescent="0.2">
      <c r="A30" s="49">
        <f>RANK(G30,G$10:G$45)</f>
        <v>20</v>
      </c>
      <c r="B30" s="80" t="s">
        <v>57</v>
      </c>
      <c r="C30" s="39" t="s">
        <v>83</v>
      </c>
      <c r="D30" s="39" t="s">
        <v>86</v>
      </c>
      <c r="E30" s="43"/>
      <c r="F30" s="51">
        <f>LARGE(AL30:AS30,1)+LARGE(AL30:AS30,2)+LARGE(AL30:AS30,3)+LARGE(AL30:AS30,4)+LARGE(AL30:AS30,5)+LARGE(AL30:AS30,6)</f>
        <v>80</v>
      </c>
      <c r="G30" s="87">
        <f>F30/G$9</f>
        <v>13.333333333333334</v>
      </c>
      <c r="H30" s="85"/>
      <c r="I30" s="45"/>
      <c r="J30" s="50"/>
      <c r="K30" s="72"/>
      <c r="L30" s="73"/>
      <c r="M30" s="73"/>
      <c r="N30" s="72">
        <v>113</v>
      </c>
      <c r="O30" s="73">
        <v>9</v>
      </c>
      <c r="P30" s="73">
        <v>80</v>
      </c>
      <c r="Q30" s="72"/>
      <c r="R30" s="74"/>
      <c r="S30" s="53"/>
      <c r="T30" s="72"/>
      <c r="U30" s="73"/>
      <c r="V30" s="73"/>
      <c r="W30" s="72"/>
      <c r="X30" s="73"/>
      <c r="Y30" s="73"/>
      <c r="Z30" s="72"/>
      <c r="AA30" s="73"/>
      <c r="AB30" s="53"/>
      <c r="AC30" s="72"/>
      <c r="AD30" s="73"/>
      <c r="AE30" s="75"/>
      <c r="AF30" s="52"/>
      <c r="AG30" s="52"/>
      <c r="AH30" s="50"/>
      <c r="AI30" s="55"/>
      <c r="AJ30" s="32"/>
      <c r="AK30" s="64">
        <f>COUNTIF(AL30:AS30,"&lt;&gt;0")</f>
        <v>1</v>
      </c>
      <c r="AL30" s="64">
        <f>IF(J30=0,0,J30)</f>
        <v>0</v>
      </c>
      <c r="AM30" s="64">
        <f>IF(M30=0,0,M30)</f>
        <v>0</v>
      </c>
      <c r="AN30" s="64">
        <f>IF(P30=0,0,P30)</f>
        <v>80</v>
      </c>
      <c r="AO30" s="64">
        <f>IF(S30=0,0,S30)</f>
        <v>0</v>
      </c>
      <c r="AP30" s="64">
        <f>IF(V30=0,0,V30)</f>
        <v>0</v>
      </c>
      <c r="AQ30" s="64">
        <f>IF(Y30=0,0,Y30)</f>
        <v>0</v>
      </c>
      <c r="AR30" s="64">
        <f>IF(AB30=0,0,AB30)</f>
        <v>0</v>
      </c>
      <c r="AS30" s="64">
        <f>IF(AE30=0,0,AE30)</f>
        <v>0</v>
      </c>
    </row>
    <row r="31" spans="1:45" s="27" customFormat="1" ht="12.75" x14ac:dyDescent="0.2">
      <c r="A31" s="49">
        <f>RANK(G31,G$10:G$45)</f>
        <v>22</v>
      </c>
      <c r="B31" s="80" t="s">
        <v>57</v>
      </c>
      <c r="C31" s="39" t="s">
        <v>78</v>
      </c>
      <c r="D31" s="39" t="s">
        <v>24</v>
      </c>
      <c r="E31" s="43" t="s">
        <v>79</v>
      </c>
      <c r="F31" s="51">
        <f>LARGE(AL31:AS31,1)+LARGE(AL31:AS31,2)+LARGE(AL31:AS31,3)+LARGE(AL31:AS31,4)+LARGE(AL31:AS31,5)+LARGE(AL31:AS31,6)</f>
        <v>70</v>
      </c>
      <c r="G31" s="87">
        <f>F31/G$9</f>
        <v>11.666666666666666</v>
      </c>
      <c r="H31" s="85"/>
      <c r="I31" s="45"/>
      <c r="J31" s="50"/>
      <c r="K31" s="72">
        <v>118</v>
      </c>
      <c r="L31" s="73">
        <v>11</v>
      </c>
      <c r="M31" s="73">
        <v>70</v>
      </c>
      <c r="N31" s="72"/>
      <c r="O31" s="73"/>
      <c r="P31" s="73"/>
      <c r="Q31" s="72"/>
      <c r="R31" s="74"/>
      <c r="S31" s="53"/>
      <c r="T31" s="72"/>
      <c r="U31" s="73"/>
      <c r="V31" s="73"/>
      <c r="W31" s="72"/>
      <c r="X31" s="73"/>
      <c r="Y31" s="73"/>
      <c r="Z31" s="72"/>
      <c r="AA31" s="73"/>
      <c r="AB31" s="53"/>
      <c r="AC31" s="72"/>
      <c r="AD31" s="73"/>
      <c r="AE31" s="75"/>
      <c r="AF31" s="52"/>
      <c r="AG31" s="52"/>
      <c r="AH31" s="50"/>
      <c r="AI31" s="55"/>
      <c r="AJ31" s="32"/>
      <c r="AK31" s="64">
        <f>COUNTIF(AL31:AS31,"&lt;&gt;0")</f>
        <v>1</v>
      </c>
      <c r="AL31" s="64">
        <f>IF(J31=0,0,J31)</f>
        <v>0</v>
      </c>
      <c r="AM31" s="64">
        <f>IF(M31=0,0,M31)</f>
        <v>70</v>
      </c>
      <c r="AN31" s="64">
        <f>IF(P31=0,0,P31)</f>
        <v>0</v>
      </c>
      <c r="AO31" s="64">
        <f>IF(S31=0,0,S31)</f>
        <v>0</v>
      </c>
      <c r="AP31" s="64">
        <f>IF(V31=0,0,V31)</f>
        <v>0</v>
      </c>
      <c r="AQ31" s="64">
        <f>IF(Y31=0,0,Y31)</f>
        <v>0</v>
      </c>
      <c r="AR31" s="64">
        <f>IF(AB31=0,0,AB31)</f>
        <v>0</v>
      </c>
      <c r="AS31" s="64">
        <f>IF(AE31=0,0,AE31)</f>
        <v>0</v>
      </c>
    </row>
    <row r="32" spans="1:45" s="27" customFormat="1" ht="12.75" x14ac:dyDescent="0.2">
      <c r="A32" s="49">
        <f>RANK(G32,G$10:G$45)</f>
        <v>23</v>
      </c>
      <c r="B32" s="80" t="s">
        <v>57</v>
      </c>
      <c r="C32" s="39" t="s">
        <v>80</v>
      </c>
      <c r="D32" s="39" t="s">
        <v>21</v>
      </c>
      <c r="E32" s="43" t="s">
        <v>26</v>
      </c>
      <c r="F32" s="51">
        <f>LARGE(AL32:AS32,1)+LARGE(AL32:AS32,2)+LARGE(AL32:AS32,3)+LARGE(AL32:AS32,4)+LARGE(AL32:AS32,5)+LARGE(AL32:AS32,6)</f>
        <v>65</v>
      </c>
      <c r="G32" s="87">
        <f>F32/G$9</f>
        <v>10.833333333333334</v>
      </c>
      <c r="H32" s="85"/>
      <c r="I32" s="45"/>
      <c r="J32" s="50"/>
      <c r="K32" s="72">
        <v>121</v>
      </c>
      <c r="L32" s="73">
        <v>12</v>
      </c>
      <c r="M32" s="73">
        <v>65</v>
      </c>
      <c r="N32" s="72"/>
      <c r="O32" s="73"/>
      <c r="P32" s="73"/>
      <c r="Q32" s="72"/>
      <c r="R32" s="74"/>
      <c r="S32" s="53"/>
      <c r="T32" s="72"/>
      <c r="U32" s="73"/>
      <c r="V32" s="73"/>
      <c r="W32" s="72"/>
      <c r="X32" s="73"/>
      <c r="Y32" s="73"/>
      <c r="Z32" s="72"/>
      <c r="AA32" s="73"/>
      <c r="AB32" s="53"/>
      <c r="AC32" s="72"/>
      <c r="AD32" s="73"/>
      <c r="AE32" s="75"/>
      <c r="AF32" s="52"/>
      <c r="AG32" s="52"/>
      <c r="AH32" s="50"/>
      <c r="AI32" s="55"/>
      <c r="AJ32" s="32"/>
      <c r="AK32" s="64">
        <f>COUNTIF(AL32:AS32,"&lt;&gt;0")</f>
        <v>1</v>
      </c>
      <c r="AL32" s="64">
        <f>IF(J32=0,0,J32)</f>
        <v>0</v>
      </c>
      <c r="AM32" s="64">
        <f>IF(M32=0,0,M32)</f>
        <v>65</v>
      </c>
      <c r="AN32" s="64">
        <f>IF(P32=0,0,P32)</f>
        <v>0</v>
      </c>
      <c r="AO32" s="64">
        <f>IF(S32=0,0,S32)</f>
        <v>0</v>
      </c>
      <c r="AP32" s="64">
        <f>IF(V32=0,0,V32)</f>
        <v>0</v>
      </c>
      <c r="AQ32" s="64">
        <f>IF(Y32=0,0,Y32)</f>
        <v>0</v>
      </c>
      <c r="AR32" s="64">
        <f>IF(AB32=0,0,AB32)</f>
        <v>0</v>
      </c>
      <c r="AS32" s="64">
        <f>IF(AE32=0,0,AE32)</f>
        <v>0</v>
      </c>
    </row>
    <row r="33" spans="1:45" s="27" customFormat="1" ht="12.75" x14ac:dyDescent="0.2">
      <c r="A33" s="49">
        <f>RANK(G33,G$10:G$45)</f>
        <v>23</v>
      </c>
      <c r="B33" s="80" t="s">
        <v>57</v>
      </c>
      <c r="C33" s="39" t="s">
        <v>84</v>
      </c>
      <c r="D33" s="39" t="s">
        <v>22</v>
      </c>
      <c r="E33" s="43"/>
      <c r="F33" s="51">
        <f>LARGE(AL33:AS33,1)+LARGE(AL33:AS33,2)+LARGE(AL33:AS33,3)+LARGE(AL33:AS33,4)+LARGE(AL33:AS33,5)+LARGE(AL33:AS33,6)</f>
        <v>65</v>
      </c>
      <c r="G33" s="87">
        <f>F33/G$9</f>
        <v>10.833333333333334</v>
      </c>
      <c r="H33" s="85"/>
      <c r="I33" s="45"/>
      <c r="J33" s="50"/>
      <c r="K33" s="72"/>
      <c r="L33" s="73"/>
      <c r="M33" s="73"/>
      <c r="N33" s="72">
        <v>119</v>
      </c>
      <c r="O33" s="73">
        <v>12</v>
      </c>
      <c r="P33" s="73">
        <v>65</v>
      </c>
      <c r="Q33" s="72"/>
      <c r="R33" s="74"/>
      <c r="S33" s="53"/>
      <c r="T33" s="72"/>
      <c r="U33" s="73"/>
      <c r="V33" s="73"/>
      <c r="W33" s="72"/>
      <c r="X33" s="73"/>
      <c r="Y33" s="73"/>
      <c r="Z33" s="72"/>
      <c r="AA33" s="73"/>
      <c r="AB33" s="53"/>
      <c r="AC33" s="72"/>
      <c r="AD33" s="73"/>
      <c r="AE33" s="75"/>
      <c r="AF33" s="52"/>
      <c r="AG33" s="52"/>
      <c r="AH33" s="50"/>
      <c r="AI33" s="55"/>
      <c r="AJ33" s="32"/>
      <c r="AK33" s="64">
        <f>COUNTIF(AL33:AS33,"&lt;&gt;0")</f>
        <v>1</v>
      </c>
      <c r="AL33" s="64">
        <f>IF(J33=0,0,J33)</f>
        <v>0</v>
      </c>
      <c r="AM33" s="64">
        <f>IF(M33=0,0,M33)</f>
        <v>0</v>
      </c>
      <c r="AN33" s="64">
        <f>IF(P33=0,0,P33)</f>
        <v>65</v>
      </c>
      <c r="AO33" s="64">
        <f>IF(S33=0,0,S33)</f>
        <v>0</v>
      </c>
      <c r="AP33" s="64">
        <f>IF(V33=0,0,V33)</f>
        <v>0</v>
      </c>
      <c r="AQ33" s="64">
        <f>IF(Y33=0,0,Y33)</f>
        <v>0</v>
      </c>
      <c r="AR33" s="64">
        <f>IF(AB33=0,0,AB33)</f>
        <v>0</v>
      </c>
      <c r="AS33" s="64">
        <f>IF(AE33=0,0,AE33)</f>
        <v>0</v>
      </c>
    </row>
    <row r="34" spans="1:45" s="27" customFormat="1" ht="12.75" x14ac:dyDescent="0.2">
      <c r="A34" s="49">
        <f t="shared" ref="A10:A45" si="0">RANK(G34,G$10:G$45)</f>
        <v>25</v>
      </c>
      <c r="B34" s="80" t="s">
        <v>57</v>
      </c>
      <c r="C34" s="39"/>
      <c r="D34" s="39"/>
      <c r="E34" s="43"/>
      <c r="F34" s="51">
        <f t="shared" ref="F10:F45" si="1">LARGE(AL34:AS34,1)+LARGE(AL34:AS34,2)+LARGE(AL34:AS34,3)+LARGE(AL34:AS34,4)+LARGE(AL34:AS34,5)+LARGE(AL34:AS34,6)</f>
        <v>0</v>
      </c>
      <c r="G34" s="87">
        <f t="shared" ref="G10:G45" si="2">F34/G$9</f>
        <v>0</v>
      </c>
      <c r="H34" s="85"/>
      <c r="I34" s="45"/>
      <c r="J34" s="50"/>
      <c r="K34" s="72"/>
      <c r="L34" s="73"/>
      <c r="M34" s="73"/>
      <c r="N34" s="72"/>
      <c r="O34" s="73"/>
      <c r="P34" s="73"/>
      <c r="Q34" s="72"/>
      <c r="R34" s="74"/>
      <c r="S34" s="53"/>
      <c r="T34" s="72"/>
      <c r="U34" s="73"/>
      <c r="V34" s="73"/>
      <c r="W34" s="72"/>
      <c r="X34" s="73"/>
      <c r="Y34" s="73"/>
      <c r="Z34" s="72"/>
      <c r="AA34" s="73"/>
      <c r="AB34" s="53"/>
      <c r="AC34" s="72"/>
      <c r="AD34" s="73"/>
      <c r="AE34" s="75"/>
      <c r="AF34" s="52"/>
      <c r="AG34" s="52"/>
      <c r="AH34" s="50"/>
      <c r="AI34" s="55"/>
      <c r="AJ34" s="32"/>
      <c r="AK34" s="64">
        <f t="shared" ref="AK10:AK45" si="3">COUNTIF(AL34:AS34,"&lt;&gt;0")</f>
        <v>0</v>
      </c>
      <c r="AL34" s="64">
        <f t="shared" ref="AL10:AL45" si="4">IF(J34=0,0,J34)</f>
        <v>0</v>
      </c>
      <c r="AM34" s="64">
        <f t="shared" ref="AM10:AM45" si="5">IF(M34=0,0,M34)</f>
        <v>0</v>
      </c>
      <c r="AN34" s="64">
        <f t="shared" ref="AN10:AN45" si="6">IF(P34=0,0,P34)</f>
        <v>0</v>
      </c>
      <c r="AO34" s="64">
        <f t="shared" ref="AO10:AO45" si="7">IF(S34=0,0,S34)</f>
        <v>0</v>
      </c>
      <c r="AP34" s="64">
        <f t="shared" ref="AP10:AP45" si="8">IF(V34=0,0,V34)</f>
        <v>0</v>
      </c>
      <c r="AQ34" s="64">
        <f t="shared" ref="AQ10:AQ45" si="9">IF(Y34=0,0,Y34)</f>
        <v>0</v>
      </c>
      <c r="AR34" s="64">
        <f t="shared" ref="AR10:AR45" si="10">IF(AB34=0,0,AB34)</f>
        <v>0</v>
      </c>
      <c r="AS34" s="64">
        <f t="shared" ref="AS10:AS45" si="11">IF(AE34=0,0,AE34)</f>
        <v>0</v>
      </c>
    </row>
    <row r="35" spans="1:45" s="27" customFormat="1" ht="12.75" x14ac:dyDescent="0.2">
      <c r="A35" s="49">
        <f t="shared" si="0"/>
        <v>25</v>
      </c>
      <c r="B35" s="80" t="s">
        <v>57</v>
      </c>
      <c r="C35" s="39"/>
      <c r="D35" s="39"/>
      <c r="E35" s="43"/>
      <c r="F35" s="51">
        <f t="shared" si="1"/>
        <v>0</v>
      </c>
      <c r="G35" s="87">
        <f t="shared" si="2"/>
        <v>0</v>
      </c>
      <c r="H35" s="85"/>
      <c r="I35" s="45"/>
      <c r="J35" s="50"/>
      <c r="K35" s="72"/>
      <c r="L35" s="73"/>
      <c r="M35" s="73"/>
      <c r="N35" s="72"/>
      <c r="O35" s="73"/>
      <c r="P35" s="73"/>
      <c r="Q35" s="72"/>
      <c r="R35" s="74"/>
      <c r="S35" s="53"/>
      <c r="T35" s="72"/>
      <c r="U35" s="73"/>
      <c r="V35" s="73"/>
      <c r="W35" s="72"/>
      <c r="X35" s="73"/>
      <c r="Y35" s="73"/>
      <c r="Z35" s="72"/>
      <c r="AA35" s="73"/>
      <c r="AB35" s="53"/>
      <c r="AC35" s="72"/>
      <c r="AD35" s="73"/>
      <c r="AE35" s="75"/>
      <c r="AF35" s="52"/>
      <c r="AG35" s="52"/>
      <c r="AH35" s="50"/>
      <c r="AI35" s="55"/>
      <c r="AJ35" s="32"/>
      <c r="AK35" s="64">
        <f t="shared" si="3"/>
        <v>0</v>
      </c>
      <c r="AL35" s="64">
        <f t="shared" si="4"/>
        <v>0</v>
      </c>
      <c r="AM35" s="64">
        <f t="shared" si="5"/>
        <v>0</v>
      </c>
      <c r="AN35" s="64">
        <f t="shared" si="6"/>
        <v>0</v>
      </c>
      <c r="AO35" s="64">
        <f t="shared" si="7"/>
        <v>0</v>
      </c>
      <c r="AP35" s="64">
        <f t="shared" si="8"/>
        <v>0</v>
      </c>
      <c r="AQ35" s="64">
        <f t="shared" si="9"/>
        <v>0</v>
      </c>
      <c r="AR35" s="64">
        <f t="shared" si="10"/>
        <v>0</v>
      </c>
      <c r="AS35" s="64">
        <f t="shared" si="11"/>
        <v>0</v>
      </c>
    </row>
    <row r="36" spans="1:45" s="27" customFormat="1" ht="12.75" x14ac:dyDescent="0.2">
      <c r="A36" s="49">
        <f t="shared" si="0"/>
        <v>25</v>
      </c>
      <c r="B36" s="80" t="s">
        <v>57</v>
      </c>
      <c r="C36" s="39"/>
      <c r="D36" s="39"/>
      <c r="E36" s="43"/>
      <c r="F36" s="51">
        <f t="shared" si="1"/>
        <v>0</v>
      </c>
      <c r="G36" s="87">
        <f t="shared" si="2"/>
        <v>0</v>
      </c>
      <c r="H36" s="85"/>
      <c r="I36" s="45"/>
      <c r="J36" s="50"/>
      <c r="K36" s="72"/>
      <c r="L36" s="73"/>
      <c r="M36" s="73"/>
      <c r="N36" s="72"/>
      <c r="O36" s="73"/>
      <c r="P36" s="73"/>
      <c r="Q36" s="72"/>
      <c r="R36" s="74"/>
      <c r="S36" s="53"/>
      <c r="T36" s="72"/>
      <c r="U36" s="73"/>
      <c r="V36" s="73"/>
      <c r="W36" s="72"/>
      <c r="X36" s="73"/>
      <c r="Y36" s="73"/>
      <c r="Z36" s="72"/>
      <c r="AA36" s="73"/>
      <c r="AB36" s="53"/>
      <c r="AC36" s="72"/>
      <c r="AD36" s="73"/>
      <c r="AE36" s="75"/>
      <c r="AF36" s="52"/>
      <c r="AG36" s="52"/>
      <c r="AH36" s="50"/>
      <c r="AI36" s="55"/>
      <c r="AJ36" s="32"/>
      <c r="AK36" s="64">
        <f t="shared" si="3"/>
        <v>0</v>
      </c>
      <c r="AL36" s="64">
        <f t="shared" si="4"/>
        <v>0</v>
      </c>
      <c r="AM36" s="64">
        <f t="shared" si="5"/>
        <v>0</v>
      </c>
      <c r="AN36" s="64">
        <f t="shared" si="6"/>
        <v>0</v>
      </c>
      <c r="AO36" s="64">
        <f t="shared" si="7"/>
        <v>0</v>
      </c>
      <c r="AP36" s="64">
        <f t="shared" si="8"/>
        <v>0</v>
      </c>
      <c r="AQ36" s="64">
        <f t="shared" si="9"/>
        <v>0</v>
      </c>
      <c r="AR36" s="64">
        <f t="shared" si="10"/>
        <v>0</v>
      </c>
      <c r="AS36" s="64">
        <f t="shared" si="11"/>
        <v>0</v>
      </c>
    </row>
    <row r="37" spans="1:45" s="27" customFormat="1" ht="12.75" x14ac:dyDescent="0.2">
      <c r="A37" s="49">
        <f t="shared" si="0"/>
        <v>25</v>
      </c>
      <c r="B37" s="80" t="s">
        <v>57</v>
      </c>
      <c r="C37" s="39"/>
      <c r="D37" s="39"/>
      <c r="E37" s="43"/>
      <c r="F37" s="51">
        <f t="shared" si="1"/>
        <v>0</v>
      </c>
      <c r="G37" s="87">
        <f t="shared" si="2"/>
        <v>0</v>
      </c>
      <c r="H37" s="85"/>
      <c r="I37" s="45"/>
      <c r="J37" s="50"/>
      <c r="K37" s="72"/>
      <c r="L37" s="73"/>
      <c r="M37" s="73"/>
      <c r="N37" s="72"/>
      <c r="O37" s="73"/>
      <c r="P37" s="73"/>
      <c r="Q37" s="72"/>
      <c r="R37" s="74"/>
      <c r="S37" s="53"/>
      <c r="T37" s="72"/>
      <c r="U37" s="73"/>
      <c r="V37" s="73"/>
      <c r="W37" s="72"/>
      <c r="X37" s="73"/>
      <c r="Y37" s="73"/>
      <c r="Z37" s="72"/>
      <c r="AA37" s="73"/>
      <c r="AB37" s="53"/>
      <c r="AC37" s="72"/>
      <c r="AD37" s="73"/>
      <c r="AE37" s="75"/>
      <c r="AF37" s="52"/>
      <c r="AG37" s="52"/>
      <c r="AH37" s="50"/>
      <c r="AI37" s="55"/>
      <c r="AJ37" s="32"/>
      <c r="AK37" s="64">
        <f t="shared" si="3"/>
        <v>0</v>
      </c>
      <c r="AL37" s="64">
        <f t="shared" si="4"/>
        <v>0</v>
      </c>
      <c r="AM37" s="64">
        <f t="shared" si="5"/>
        <v>0</v>
      </c>
      <c r="AN37" s="64">
        <f t="shared" si="6"/>
        <v>0</v>
      </c>
      <c r="AO37" s="64">
        <f t="shared" si="7"/>
        <v>0</v>
      </c>
      <c r="AP37" s="64">
        <f t="shared" si="8"/>
        <v>0</v>
      </c>
      <c r="AQ37" s="64">
        <f t="shared" si="9"/>
        <v>0</v>
      </c>
      <c r="AR37" s="64">
        <f t="shared" si="10"/>
        <v>0</v>
      </c>
      <c r="AS37" s="64">
        <f t="shared" si="11"/>
        <v>0</v>
      </c>
    </row>
    <row r="38" spans="1:45" s="27" customFormat="1" ht="12.75" x14ac:dyDescent="0.2">
      <c r="A38" s="49">
        <f t="shared" si="0"/>
        <v>25</v>
      </c>
      <c r="B38" s="80" t="s">
        <v>57</v>
      </c>
      <c r="C38" s="39"/>
      <c r="D38" s="39"/>
      <c r="E38" s="43"/>
      <c r="F38" s="51">
        <f t="shared" si="1"/>
        <v>0</v>
      </c>
      <c r="G38" s="87">
        <f t="shared" si="2"/>
        <v>0</v>
      </c>
      <c r="H38" s="85"/>
      <c r="I38" s="45"/>
      <c r="J38" s="50"/>
      <c r="K38" s="72"/>
      <c r="L38" s="73"/>
      <c r="M38" s="73"/>
      <c r="N38" s="72"/>
      <c r="O38" s="73"/>
      <c r="P38" s="73"/>
      <c r="Q38" s="72"/>
      <c r="R38" s="74"/>
      <c r="S38" s="53"/>
      <c r="T38" s="72"/>
      <c r="U38" s="73"/>
      <c r="V38" s="73"/>
      <c r="W38" s="72"/>
      <c r="X38" s="73"/>
      <c r="Y38" s="73"/>
      <c r="Z38" s="72"/>
      <c r="AA38" s="73"/>
      <c r="AB38" s="53"/>
      <c r="AC38" s="72"/>
      <c r="AD38" s="73"/>
      <c r="AE38" s="75"/>
      <c r="AF38" s="52"/>
      <c r="AG38" s="52"/>
      <c r="AH38" s="50"/>
      <c r="AI38" s="55"/>
      <c r="AJ38" s="32"/>
      <c r="AK38" s="64">
        <f t="shared" si="3"/>
        <v>0</v>
      </c>
      <c r="AL38" s="64">
        <f t="shared" si="4"/>
        <v>0</v>
      </c>
      <c r="AM38" s="64">
        <f t="shared" si="5"/>
        <v>0</v>
      </c>
      <c r="AN38" s="64">
        <f t="shared" si="6"/>
        <v>0</v>
      </c>
      <c r="AO38" s="64">
        <f t="shared" si="7"/>
        <v>0</v>
      </c>
      <c r="AP38" s="64">
        <f t="shared" si="8"/>
        <v>0</v>
      </c>
      <c r="AQ38" s="64">
        <f t="shared" si="9"/>
        <v>0</v>
      </c>
      <c r="AR38" s="64">
        <f t="shared" si="10"/>
        <v>0</v>
      </c>
      <c r="AS38" s="64">
        <f t="shared" si="11"/>
        <v>0</v>
      </c>
    </row>
    <row r="39" spans="1:45" s="27" customFormat="1" ht="12.75" x14ac:dyDescent="0.2">
      <c r="A39" s="49">
        <f t="shared" si="0"/>
        <v>25</v>
      </c>
      <c r="B39" s="80" t="s">
        <v>57</v>
      </c>
      <c r="C39" s="39"/>
      <c r="D39" s="39"/>
      <c r="E39" s="43"/>
      <c r="F39" s="51">
        <f t="shared" si="1"/>
        <v>0</v>
      </c>
      <c r="G39" s="87">
        <f t="shared" si="2"/>
        <v>0</v>
      </c>
      <c r="H39" s="85"/>
      <c r="I39" s="45"/>
      <c r="J39" s="50"/>
      <c r="K39" s="72"/>
      <c r="L39" s="73"/>
      <c r="M39" s="73"/>
      <c r="N39" s="72"/>
      <c r="O39" s="73"/>
      <c r="P39" s="73"/>
      <c r="Q39" s="72"/>
      <c r="R39" s="74"/>
      <c r="S39" s="53"/>
      <c r="T39" s="72"/>
      <c r="U39" s="73"/>
      <c r="V39" s="73"/>
      <c r="W39" s="72"/>
      <c r="X39" s="73"/>
      <c r="Y39" s="73"/>
      <c r="Z39" s="72"/>
      <c r="AA39" s="73"/>
      <c r="AB39" s="53"/>
      <c r="AC39" s="72"/>
      <c r="AD39" s="73"/>
      <c r="AE39" s="75"/>
      <c r="AF39" s="52"/>
      <c r="AG39" s="52"/>
      <c r="AH39" s="50"/>
      <c r="AI39" s="55"/>
      <c r="AJ39" s="32"/>
      <c r="AK39" s="64">
        <f t="shared" si="3"/>
        <v>0</v>
      </c>
      <c r="AL39" s="64">
        <f t="shared" si="4"/>
        <v>0</v>
      </c>
      <c r="AM39" s="64">
        <f t="shared" si="5"/>
        <v>0</v>
      </c>
      <c r="AN39" s="64">
        <f t="shared" si="6"/>
        <v>0</v>
      </c>
      <c r="AO39" s="64">
        <f t="shared" si="7"/>
        <v>0</v>
      </c>
      <c r="AP39" s="64">
        <f t="shared" si="8"/>
        <v>0</v>
      </c>
      <c r="AQ39" s="64">
        <f t="shared" si="9"/>
        <v>0</v>
      </c>
      <c r="AR39" s="64">
        <f t="shared" si="10"/>
        <v>0</v>
      </c>
      <c r="AS39" s="64">
        <f t="shared" si="11"/>
        <v>0</v>
      </c>
    </row>
    <row r="40" spans="1:45" s="27" customFormat="1" ht="12.75" x14ac:dyDescent="0.2">
      <c r="A40" s="49">
        <f t="shared" si="0"/>
        <v>25</v>
      </c>
      <c r="B40" s="80" t="s">
        <v>57</v>
      </c>
      <c r="C40" s="39"/>
      <c r="D40" s="39"/>
      <c r="E40" s="43"/>
      <c r="F40" s="51">
        <f t="shared" si="1"/>
        <v>0</v>
      </c>
      <c r="G40" s="87">
        <f t="shared" si="2"/>
        <v>0</v>
      </c>
      <c r="H40" s="85"/>
      <c r="I40" s="45"/>
      <c r="J40" s="50"/>
      <c r="K40" s="72"/>
      <c r="L40" s="73"/>
      <c r="M40" s="73"/>
      <c r="N40" s="72"/>
      <c r="O40" s="73"/>
      <c r="P40" s="73"/>
      <c r="Q40" s="72"/>
      <c r="R40" s="74"/>
      <c r="S40" s="53"/>
      <c r="T40" s="72"/>
      <c r="U40" s="73"/>
      <c r="V40" s="73"/>
      <c r="W40" s="72"/>
      <c r="X40" s="73"/>
      <c r="Y40" s="73"/>
      <c r="Z40" s="72"/>
      <c r="AA40" s="73"/>
      <c r="AB40" s="53"/>
      <c r="AC40" s="72"/>
      <c r="AD40" s="73"/>
      <c r="AE40" s="75"/>
      <c r="AF40" s="52"/>
      <c r="AG40" s="52"/>
      <c r="AH40" s="50"/>
      <c r="AI40" s="55"/>
      <c r="AJ40" s="32"/>
      <c r="AK40" s="64">
        <f t="shared" si="3"/>
        <v>0</v>
      </c>
      <c r="AL40" s="64">
        <f t="shared" si="4"/>
        <v>0</v>
      </c>
      <c r="AM40" s="64">
        <f t="shared" si="5"/>
        <v>0</v>
      </c>
      <c r="AN40" s="64">
        <f t="shared" si="6"/>
        <v>0</v>
      </c>
      <c r="AO40" s="64">
        <f t="shared" si="7"/>
        <v>0</v>
      </c>
      <c r="AP40" s="64">
        <f t="shared" si="8"/>
        <v>0</v>
      </c>
      <c r="AQ40" s="64">
        <f t="shared" si="9"/>
        <v>0</v>
      </c>
      <c r="AR40" s="64">
        <f t="shared" si="10"/>
        <v>0</v>
      </c>
      <c r="AS40" s="64">
        <f t="shared" si="11"/>
        <v>0</v>
      </c>
    </row>
    <row r="41" spans="1:45" s="27" customFormat="1" ht="12.75" x14ac:dyDescent="0.2">
      <c r="A41" s="49">
        <f t="shared" si="0"/>
        <v>25</v>
      </c>
      <c r="B41" s="80" t="s">
        <v>57</v>
      </c>
      <c r="C41" s="39"/>
      <c r="D41" s="39"/>
      <c r="E41" s="43"/>
      <c r="F41" s="51">
        <f t="shared" si="1"/>
        <v>0</v>
      </c>
      <c r="G41" s="87">
        <f t="shared" si="2"/>
        <v>0</v>
      </c>
      <c r="H41" s="85"/>
      <c r="I41" s="45"/>
      <c r="J41" s="50"/>
      <c r="K41" s="72"/>
      <c r="L41" s="73"/>
      <c r="M41" s="73"/>
      <c r="N41" s="72"/>
      <c r="O41" s="73"/>
      <c r="P41" s="73"/>
      <c r="Q41" s="72"/>
      <c r="R41" s="74"/>
      <c r="S41" s="53"/>
      <c r="T41" s="72"/>
      <c r="U41" s="73"/>
      <c r="V41" s="73"/>
      <c r="W41" s="72"/>
      <c r="X41" s="73"/>
      <c r="Y41" s="73"/>
      <c r="Z41" s="72"/>
      <c r="AA41" s="73"/>
      <c r="AB41" s="53"/>
      <c r="AC41" s="72"/>
      <c r="AD41" s="73"/>
      <c r="AE41" s="75"/>
      <c r="AF41" s="52"/>
      <c r="AG41" s="52"/>
      <c r="AH41" s="50"/>
      <c r="AI41" s="55"/>
      <c r="AJ41" s="32"/>
      <c r="AK41" s="64">
        <f t="shared" si="3"/>
        <v>0</v>
      </c>
      <c r="AL41" s="64">
        <f t="shared" si="4"/>
        <v>0</v>
      </c>
      <c r="AM41" s="64">
        <f t="shared" si="5"/>
        <v>0</v>
      </c>
      <c r="AN41" s="64">
        <f t="shared" si="6"/>
        <v>0</v>
      </c>
      <c r="AO41" s="64">
        <f t="shared" si="7"/>
        <v>0</v>
      </c>
      <c r="AP41" s="64">
        <f t="shared" si="8"/>
        <v>0</v>
      </c>
      <c r="AQ41" s="64">
        <f t="shared" si="9"/>
        <v>0</v>
      </c>
      <c r="AR41" s="64">
        <f t="shared" si="10"/>
        <v>0</v>
      </c>
      <c r="AS41" s="64">
        <f t="shared" si="11"/>
        <v>0</v>
      </c>
    </row>
    <row r="42" spans="1:45" s="27" customFormat="1" ht="12.75" x14ac:dyDescent="0.2">
      <c r="A42" s="49">
        <f t="shared" si="0"/>
        <v>25</v>
      </c>
      <c r="B42" s="80" t="s">
        <v>57</v>
      </c>
      <c r="C42" s="39"/>
      <c r="D42" s="39"/>
      <c r="E42" s="43"/>
      <c r="F42" s="51">
        <f t="shared" si="1"/>
        <v>0</v>
      </c>
      <c r="G42" s="87">
        <f t="shared" si="2"/>
        <v>0</v>
      </c>
      <c r="H42" s="85"/>
      <c r="I42" s="45"/>
      <c r="J42" s="50"/>
      <c r="K42" s="72"/>
      <c r="L42" s="73"/>
      <c r="M42" s="73"/>
      <c r="N42" s="72"/>
      <c r="O42" s="73"/>
      <c r="P42" s="73"/>
      <c r="Q42" s="72"/>
      <c r="R42" s="74"/>
      <c r="S42" s="53"/>
      <c r="T42" s="72"/>
      <c r="U42" s="73"/>
      <c r="V42" s="73"/>
      <c r="W42" s="72"/>
      <c r="X42" s="73"/>
      <c r="Y42" s="73"/>
      <c r="Z42" s="72"/>
      <c r="AA42" s="73"/>
      <c r="AB42" s="53"/>
      <c r="AC42" s="72"/>
      <c r="AD42" s="73"/>
      <c r="AE42" s="75"/>
      <c r="AF42" s="52"/>
      <c r="AG42" s="52"/>
      <c r="AH42" s="50"/>
      <c r="AI42" s="55"/>
      <c r="AJ42" s="32"/>
      <c r="AK42" s="64">
        <f t="shared" si="3"/>
        <v>0</v>
      </c>
      <c r="AL42" s="64">
        <f t="shared" si="4"/>
        <v>0</v>
      </c>
      <c r="AM42" s="64">
        <f t="shared" si="5"/>
        <v>0</v>
      </c>
      <c r="AN42" s="64">
        <f t="shared" si="6"/>
        <v>0</v>
      </c>
      <c r="AO42" s="64">
        <f t="shared" si="7"/>
        <v>0</v>
      </c>
      <c r="AP42" s="64">
        <f t="shared" si="8"/>
        <v>0</v>
      </c>
      <c r="AQ42" s="64">
        <f t="shared" si="9"/>
        <v>0</v>
      </c>
      <c r="AR42" s="64">
        <f t="shared" si="10"/>
        <v>0</v>
      </c>
      <c r="AS42" s="64">
        <f t="shared" si="11"/>
        <v>0</v>
      </c>
    </row>
    <row r="43" spans="1:45" s="27" customFormat="1" ht="12.75" x14ac:dyDescent="0.2">
      <c r="A43" s="49">
        <f t="shared" si="0"/>
        <v>25</v>
      </c>
      <c r="B43" s="80" t="s">
        <v>57</v>
      </c>
      <c r="C43" s="39"/>
      <c r="D43" s="39"/>
      <c r="E43" s="43"/>
      <c r="F43" s="51">
        <f t="shared" si="1"/>
        <v>0</v>
      </c>
      <c r="G43" s="87">
        <f t="shared" si="2"/>
        <v>0</v>
      </c>
      <c r="H43" s="85"/>
      <c r="I43" s="45"/>
      <c r="J43" s="50"/>
      <c r="K43" s="72"/>
      <c r="L43" s="73"/>
      <c r="M43" s="73"/>
      <c r="N43" s="72"/>
      <c r="O43" s="73"/>
      <c r="P43" s="73"/>
      <c r="Q43" s="72"/>
      <c r="R43" s="74"/>
      <c r="S43" s="53"/>
      <c r="T43" s="72"/>
      <c r="U43" s="73"/>
      <c r="V43" s="73"/>
      <c r="W43" s="72"/>
      <c r="X43" s="73"/>
      <c r="Y43" s="73"/>
      <c r="Z43" s="72"/>
      <c r="AA43" s="73"/>
      <c r="AB43" s="53"/>
      <c r="AC43" s="72"/>
      <c r="AD43" s="73"/>
      <c r="AE43" s="75"/>
      <c r="AF43" s="52"/>
      <c r="AG43" s="52"/>
      <c r="AH43" s="50"/>
      <c r="AI43" s="55"/>
      <c r="AJ43" s="32"/>
      <c r="AK43" s="64">
        <f t="shared" si="3"/>
        <v>0</v>
      </c>
      <c r="AL43" s="64">
        <f t="shared" si="4"/>
        <v>0</v>
      </c>
      <c r="AM43" s="64">
        <f t="shared" si="5"/>
        <v>0</v>
      </c>
      <c r="AN43" s="64">
        <f t="shared" si="6"/>
        <v>0</v>
      </c>
      <c r="AO43" s="64">
        <f t="shared" si="7"/>
        <v>0</v>
      </c>
      <c r="AP43" s="64">
        <f t="shared" si="8"/>
        <v>0</v>
      </c>
      <c r="AQ43" s="64">
        <f t="shared" si="9"/>
        <v>0</v>
      </c>
      <c r="AR43" s="64">
        <f t="shared" si="10"/>
        <v>0</v>
      </c>
      <c r="AS43" s="64">
        <f t="shared" si="11"/>
        <v>0</v>
      </c>
    </row>
    <row r="44" spans="1:45" s="27" customFormat="1" ht="12.75" x14ac:dyDescent="0.2">
      <c r="A44" s="49">
        <f t="shared" si="0"/>
        <v>25</v>
      </c>
      <c r="B44" s="80" t="s">
        <v>57</v>
      </c>
      <c r="C44" s="39"/>
      <c r="D44" s="39"/>
      <c r="E44" s="43"/>
      <c r="F44" s="51">
        <f t="shared" si="1"/>
        <v>0</v>
      </c>
      <c r="G44" s="87">
        <f t="shared" si="2"/>
        <v>0</v>
      </c>
      <c r="H44" s="85"/>
      <c r="I44" s="45"/>
      <c r="J44" s="50"/>
      <c r="K44" s="72"/>
      <c r="L44" s="73"/>
      <c r="M44" s="73"/>
      <c r="N44" s="72"/>
      <c r="O44" s="73"/>
      <c r="P44" s="73"/>
      <c r="Q44" s="72"/>
      <c r="R44" s="74"/>
      <c r="S44" s="53"/>
      <c r="T44" s="72"/>
      <c r="U44" s="73"/>
      <c r="V44" s="73"/>
      <c r="W44" s="72"/>
      <c r="X44" s="73"/>
      <c r="Y44" s="73"/>
      <c r="Z44" s="72"/>
      <c r="AA44" s="73"/>
      <c r="AB44" s="53"/>
      <c r="AC44" s="72"/>
      <c r="AD44" s="73"/>
      <c r="AE44" s="75"/>
      <c r="AF44" s="52"/>
      <c r="AG44" s="52"/>
      <c r="AH44" s="50"/>
      <c r="AI44" s="55"/>
      <c r="AJ44" s="32"/>
      <c r="AK44" s="64">
        <f t="shared" si="3"/>
        <v>0</v>
      </c>
      <c r="AL44" s="64">
        <f t="shared" si="4"/>
        <v>0</v>
      </c>
      <c r="AM44" s="64">
        <f t="shared" si="5"/>
        <v>0</v>
      </c>
      <c r="AN44" s="64">
        <f t="shared" si="6"/>
        <v>0</v>
      </c>
      <c r="AO44" s="64">
        <f t="shared" si="7"/>
        <v>0</v>
      </c>
      <c r="AP44" s="64">
        <f t="shared" si="8"/>
        <v>0</v>
      </c>
      <c r="AQ44" s="64">
        <f t="shared" si="9"/>
        <v>0</v>
      </c>
      <c r="AR44" s="64">
        <f t="shared" si="10"/>
        <v>0</v>
      </c>
      <c r="AS44" s="64">
        <f t="shared" si="11"/>
        <v>0</v>
      </c>
    </row>
    <row r="45" spans="1:45" s="27" customFormat="1" ht="12.75" x14ac:dyDescent="0.2">
      <c r="A45" s="49">
        <f t="shared" si="0"/>
        <v>25</v>
      </c>
      <c r="B45" s="80" t="s">
        <v>57</v>
      </c>
      <c r="C45" s="39"/>
      <c r="D45" s="39"/>
      <c r="E45" s="43"/>
      <c r="F45" s="51">
        <f t="shared" si="1"/>
        <v>0</v>
      </c>
      <c r="G45" s="87">
        <f t="shared" si="2"/>
        <v>0</v>
      </c>
      <c r="H45" s="85"/>
      <c r="I45" s="45"/>
      <c r="J45" s="50"/>
      <c r="K45" s="72"/>
      <c r="L45" s="73"/>
      <c r="M45" s="73"/>
      <c r="N45" s="72"/>
      <c r="O45" s="73"/>
      <c r="P45" s="73"/>
      <c r="Q45" s="72"/>
      <c r="R45" s="74"/>
      <c r="S45" s="53"/>
      <c r="T45" s="72"/>
      <c r="U45" s="73"/>
      <c r="V45" s="73"/>
      <c r="W45" s="72"/>
      <c r="X45" s="73"/>
      <c r="Y45" s="73"/>
      <c r="Z45" s="72"/>
      <c r="AA45" s="73"/>
      <c r="AB45" s="53"/>
      <c r="AC45" s="72"/>
      <c r="AD45" s="73"/>
      <c r="AE45" s="75"/>
      <c r="AF45" s="52"/>
      <c r="AG45" s="52"/>
      <c r="AH45" s="50"/>
      <c r="AI45" s="55"/>
      <c r="AJ45" s="32"/>
      <c r="AK45" s="64">
        <f t="shared" si="3"/>
        <v>0</v>
      </c>
      <c r="AL45" s="64">
        <f t="shared" si="4"/>
        <v>0</v>
      </c>
      <c r="AM45" s="64">
        <f t="shared" si="5"/>
        <v>0</v>
      </c>
      <c r="AN45" s="64">
        <f t="shared" si="6"/>
        <v>0</v>
      </c>
      <c r="AO45" s="64">
        <f t="shared" si="7"/>
        <v>0</v>
      </c>
      <c r="AP45" s="64">
        <f t="shared" si="8"/>
        <v>0</v>
      </c>
      <c r="AQ45" s="64">
        <f t="shared" si="9"/>
        <v>0</v>
      </c>
      <c r="AR45" s="64">
        <f t="shared" si="10"/>
        <v>0</v>
      </c>
      <c r="AS45" s="64">
        <f t="shared" si="11"/>
        <v>0</v>
      </c>
    </row>
    <row r="47" spans="1:45" x14ac:dyDescent="0.25">
      <c r="B47" s="88"/>
    </row>
  </sheetData>
  <sortState ref="A10:AU33">
    <sortCondition descending="1" ref="F10:F33"/>
  </sortState>
  <pageMargins left="0.7" right="0.7" top="0.75" bottom="0.75" header="0.3" footer="0.3"/>
  <pageSetup paperSize="9" orientation="portrait" verticalDpi="0" r:id="rId1"/>
  <customProperties>
    <customPr name="LastActive" r:id="rId2"/>
  </customPropertie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zoomScaleNormal="100" workbookViewId="0">
      <selection activeCell="H24" sqref="H24"/>
    </sheetView>
  </sheetViews>
  <sheetFormatPr defaultColWidth="9.140625" defaultRowHeight="15" x14ac:dyDescent="0.25"/>
  <cols>
    <col min="1" max="1" width="5.7109375" style="2" customWidth="1"/>
    <col min="2" max="2" width="5.42578125" style="2" bestFit="1" customWidth="1"/>
    <col min="3" max="3" width="27.7109375" style="2" bestFit="1" customWidth="1"/>
    <col min="4" max="4" width="22.5703125" style="2" bestFit="1" customWidth="1"/>
    <col min="5" max="5" width="4.140625" style="2" bestFit="1" customWidth="1"/>
    <col min="6" max="6" width="7.42578125" style="2" bestFit="1" customWidth="1"/>
    <col min="7" max="7" width="7.42578125" style="2" customWidth="1"/>
    <col min="8" max="16384" width="9.140625" style="2"/>
  </cols>
  <sheetData>
    <row r="1" spans="1:7" ht="20.100000000000001" customHeight="1" x14ac:dyDescent="0.25">
      <c r="A1" s="15" t="s">
        <v>0</v>
      </c>
      <c r="B1" s="15"/>
      <c r="C1" s="16"/>
      <c r="D1" s="17"/>
      <c r="E1" s="17"/>
      <c r="F1" s="17"/>
      <c r="G1" s="17"/>
    </row>
    <row r="2" spans="1:7" ht="26.25" x14ac:dyDescent="0.25">
      <c r="A2" s="89" t="s">
        <v>72</v>
      </c>
      <c r="B2" s="20"/>
      <c r="C2" s="16"/>
      <c r="D2" s="21"/>
      <c r="E2" s="21"/>
      <c r="F2" s="21"/>
      <c r="G2" s="21"/>
    </row>
    <row r="3" spans="1:7" ht="15.75" thickBot="1" x14ac:dyDescent="0.3">
      <c r="A3" s="67" t="str">
        <f>'Moterys 2016 detali išklotinė'!A3</f>
        <v>Atnaujinta: 2016.06.13</v>
      </c>
      <c r="B3" s="67"/>
      <c r="C3" s="24"/>
      <c r="D3" s="24"/>
      <c r="E3" s="24"/>
      <c r="F3" s="24"/>
      <c r="G3" s="24"/>
    </row>
    <row r="4" spans="1:7" s="1" customFormat="1" ht="11.25" x14ac:dyDescent="0.2">
      <c r="A4" s="57" t="s">
        <v>2</v>
      </c>
      <c r="B4" s="76"/>
      <c r="C4" s="3"/>
      <c r="D4" s="40"/>
      <c r="E4" s="3"/>
      <c r="F4" s="57" t="s">
        <v>34</v>
      </c>
      <c r="G4" s="60" t="s">
        <v>37</v>
      </c>
    </row>
    <row r="5" spans="1:7" s="1" customFormat="1" ht="11.25" x14ac:dyDescent="0.2">
      <c r="A5" s="30" t="s">
        <v>11</v>
      </c>
      <c r="B5" s="77"/>
      <c r="C5" s="8"/>
      <c r="D5" s="28"/>
      <c r="E5" s="42"/>
      <c r="F5" s="30" t="s">
        <v>35</v>
      </c>
      <c r="G5" s="61" t="s">
        <v>7</v>
      </c>
    </row>
    <row r="6" spans="1:7" s="1" customFormat="1" ht="11.25" x14ac:dyDescent="0.2">
      <c r="A6" s="30" t="s">
        <v>12</v>
      </c>
      <c r="B6" s="77"/>
      <c r="C6" s="30" t="s">
        <v>41</v>
      </c>
      <c r="D6" s="41" t="s">
        <v>3</v>
      </c>
      <c r="E6" s="8" t="s">
        <v>25</v>
      </c>
      <c r="F6" s="30" t="s">
        <v>36</v>
      </c>
      <c r="G6" s="61" t="s">
        <v>38</v>
      </c>
    </row>
    <row r="7" spans="1:7" s="1" customFormat="1" ht="11.25" x14ac:dyDescent="0.2">
      <c r="A7" s="30" t="s">
        <v>1</v>
      </c>
      <c r="B7" s="78" t="s">
        <v>58</v>
      </c>
      <c r="C7" s="12"/>
      <c r="D7" s="41" t="s">
        <v>4</v>
      </c>
      <c r="E7" s="8"/>
      <c r="F7" s="30" t="s">
        <v>5</v>
      </c>
      <c r="G7" s="61" t="s">
        <v>40</v>
      </c>
    </row>
    <row r="8" spans="1:7" s="1" customFormat="1" ht="11.25" x14ac:dyDescent="0.2">
      <c r="A8" s="30"/>
      <c r="B8" s="77"/>
      <c r="C8" s="8"/>
      <c r="D8" s="28"/>
      <c r="E8" s="42"/>
      <c r="F8" s="30" t="s">
        <v>7</v>
      </c>
      <c r="G8" s="61" t="s">
        <v>39</v>
      </c>
    </row>
    <row r="9" spans="1:7" s="1" customFormat="1" ht="12" thickBot="1" x14ac:dyDescent="0.25">
      <c r="A9" s="83"/>
      <c r="B9" s="79"/>
      <c r="C9" s="33"/>
      <c r="D9" s="34"/>
      <c r="E9" s="34"/>
      <c r="F9" s="33"/>
      <c r="G9" s="81">
        <v>6</v>
      </c>
    </row>
    <row r="10" spans="1:7" s="27" customFormat="1" ht="12.75" x14ac:dyDescent="0.2">
      <c r="A10" s="91">
        <f>'Moterys 2016 detali išklotinė'!A10</f>
        <v>1</v>
      </c>
      <c r="B10" s="92" t="str">
        <f>'Moterys 2016 detali išklotinė'!B10</f>
        <v>(-)</v>
      </c>
      <c r="C10" s="93" t="str">
        <f>'Moterys 2016 detali išklotinė'!C10</f>
        <v xml:space="preserve">JARAŠŪNAITĖ, Saulė </v>
      </c>
      <c r="D10" s="93" t="str">
        <f>'Moterys 2016 detali išklotinė'!D10</f>
        <v>The V Golf Club</v>
      </c>
      <c r="E10" s="94" t="str">
        <f>'Moterys 2016 detali išklotinė'!E10</f>
        <v>LTU</v>
      </c>
      <c r="F10" s="51">
        <f>'Moterys 2016 detali išklotinė'!F10</f>
        <v>1205</v>
      </c>
      <c r="G10" s="82">
        <f>'Moterys 2016 detali išklotinė'!G10</f>
        <v>200.83333333333334</v>
      </c>
    </row>
    <row r="11" spans="1:7" s="27" customFormat="1" ht="12.75" x14ac:dyDescent="0.2">
      <c r="A11" s="91">
        <f>'Moterys 2016 detali išklotinė'!A11</f>
        <v>2</v>
      </c>
      <c r="B11" s="92" t="str">
        <f>'Moterys 2016 detali išklotinė'!B11</f>
        <v>(-)</v>
      </c>
      <c r="C11" s="93" t="str">
        <f>'Moterys 2016 detali išklotinė'!C11</f>
        <v xml:space="preserve">BUTRIMAITĖ, Rasa </v>
      </c>
      <c r="D11" s="93" t="str">
        <f>'Moterys 2016 detali išklotinė'!D11</f>
        <v>Capitals Golf Club</v>
      </c>
      <c r="E11" s="94" t="str">
        <f>'Moterys 2016 detali išklotinė'!E11</f>
        <v>LTU</v>
      </c>
      <c r="F11" s="51">
        <f>'Moterys 2016 detali išklotinė'!F11</f>
        <v>855</v>
      </c>
      <c r="G11" s="82">
        <f>'Moterys 2016 detali išklotinė'!G11</f>
        <v>142.5</v>
      </c>
    </row>
    <row r="12" spans="1:7" s="27" customFormat="1" ht="12.75" x14ac:dyDescent="0.2">
      <c r="A12" s="91">
        <f>'Moterys 2016 detali išklotinė'!A12</f>
        <v>3</v>
      </c>
      <c r="B12" s="92" t="str">
        <f>'Moterys 2016 detali išklotinė'!B12</f>
        <v>(-)</v>
      </c>
      <c r="C12" s="93" t="str">
        <f>'Moterys 2016 detali išklotinė'!C12</f>
        <v xml:space="preserve">DRAZDAUSKIENĖ, Laima </v>
      </c>
      <c r="D12" s="93" t="str">
        <f>'Moterys 2016 detali išklotinė'!D12</f>
        <v>Capitals Golf Club</v>
      </c>
      <c r="E12" s="94" t="str">
        <f>'Moterys 2016 detali išklotinė'!E12</f>
        <v>LTU</v>
      </c>
      <c r="F12" s="51">
        <f>'Moterys 2016 detali išklotinė'!F12</f>
        <v>626.5</v>
      </c>
      <c r="G12" s="82">
        <f>'Moterys 2016 detali išklotinė'!G12</f>
        <v>104.41666666666667</v>
      </c>
    </row>
    <row r="13" spans="1:7" s="27" customFormat="1" ht="12.75" x14ac:dyDescent="0.2">
      <c r="A13" s="91">
        <f>'Moterys 2016 detali išklotinė'!A13</f>
        <v>4</v>
      </c>
      <c r="B13" s="92" t="str">
        <f>'Moterys 2016 detali išklotinė'!B13</f>
        <v>(-)</v>
      </c>
      <c r="C13" s="93" t="str">
        <f>'Moterys 2016 detali išklotinė'!C13</f>
        <v xml:space="preserve">STARKUTĖ, Gilė Bitė </v>
      </c>
      <c r="D13" s="93" t="str">
        <f>'Moterys 2016 detali išklotinė'!D13</f>
        <v>European Centre Golf Club</v>
      </c>
      <c r="E13" s="94" t="str">
        <f>'Moterys 2016 detali išklotinė'!E13</f>
        <v>LTU</v>
      </c>
      <c r="F13" s="51">
        <f>'Moterys 2016 detali išklotinė'!F13</f>
        <v>536.5</v>
      </c>
      <c r="G13" s="82">
        <f>'Moterys 2016 detali išklotinė'!G13</f>
        <v>89.416666666666671</v>
      </c>
    </row>
    <row r="14" spans="1:7" s="27" customFormat="1" ht="12.75" x14ac:dyDescent="0.2">
      <c r="A14" s="91">
        <f>'Moterys 2016 detali išklotinė'!A14</f>
        <v>5</v>
      </c>
      <c r="B14" s="92" t="str">
        <f>'Moterys 2016 detali išklotinė'!B14</f>
        <v>(-)</v>
      </c>
      <c r="C14" s="93" t="str">
        <f>'Moterys 2016 detali išklotinė'!C14</f>
        <v xml:space="preserve">ČESNAKIENĖ, Inga </v>
      </c>
      <c r="D14" s="93" t="str">
        <f>'Moterys 2016 detali išklotinė'!D14</f>
        <v>National Golf Resort</v>
      </c>
      <c r="E14" s="94" t="str">
        <f>'Moterys 2016 detali išklotinė'!E14</f>
        <v>LTU</v>
      </c>
      <c r="F14" s="51">
        <f>'Moterys 2016 detali išklotinė'!F14</f>
        <v>454</v>
      </c>
      <c r="G14" s="82">
        <f>'Moterys 2016 detali išklotinė'!G14</f>
        <v>75.666666666666671</v>
      </c>
    </row>
    <row r="15" spans="1:7" s="27" customFormat="1" ht="12.75" x14ac:dyDescent="0.2">
      <c r="A15" s="91">
        <f>'Moterys 2016 detali išklotinė'!A15</f>
        <v>6</v>
      </c>
      <c r="B15" s="92" t="str">
        <f>'Moterys 2016 detali išklotinė'!B15</f>
        <v>(-)</v>
      </c>
      <c r="C15" s="93" t="str">
        <f>'Moterys 2016 detali išklotinė'!C15</f>
        <v xml:space="preserve">GAIDUKEVIČIENĖ, Vilma </v>
      </c>
      <c r="D15" s="93" t="str">
        <f>'Moterys 2016 detali išklotinė'!D15</f>
        <v>National Golf Resort</v>
      </c>
      <c r="E15" s="94" t="str">
        <f>'Moterys 2016 detali išklotinė'!E15</f>
        <v>LTU</v>
      </c>
      <c r="F15" s="51">
        <f>'Moterys 2016 detali išklotinė'!F15</f>
        <v>245.8</v>
      </c>
      <c r="G15" s="82">
        <f>'Moterys 2016 detali išklotinė'!G15</f>
        <v>40.966666666666669</v>
      </c>
    </row>
    <row r="16" spans="1:7" s="27" customFormat="1" ht="12.75" x14ac:dyDescent="0.2">
      <c r="A16" s="91">
        <f>'Moterys 2016 detali išklotinė'!A16</f>
        <v>7</v>
      </c>
      <c r="B16" s="92" t="str">
        <f>'Moterys 2016 detali išklotinė'!B16</f>
        <v>(-)</v>
      </c>
      <c r="C16" s="93" t="str">
        <f>'Moterys 2016 detali išklotinė'!C16</f>
        <v xml:space="preserve">JUOZAITIENĖ, Neringa </v>
      </c>
      <c r="D16" s="93" t="str">
        <f>'Moterys 2016 detali išklotinė'!D16</f>
        <v>Capitals Golf Club</v>
      </c>
      <c r="E16" s="94" t="str">
        <f>'Moterys 2016 detali išklotinė'!E16</f>
        <v>LTU</v>
      </c>
      <c r="F16" s="51">
        <f>'Moterys 2016 detali išklotinė'!F16</f>
        <v>220.9</v>
      </c>
      <c r="G16" s="82">
        <f>'Moterys 2016 detali išklotinė'!G16</f>
        <v>36.81666666666667</v>
      </c>
    </row>
    <row r="17" spans="1:7" s="27" customFormat="1" ht="12.75" x14ac:dyDescent="0.2">
      <c r="A17" s="91">
        <f>'Moterys 2016 detali išklotinė'!A17</f>
        <v>8</v>
      </c>
      <c r="B17" s="92" t="str">
        <f>'Moterys 2016 detali išklotinė'!B17</f>
        <v>(-)</v>
      </c>
      <c r="C17" s="93" t="str">
        <f>'Moterys 2016 detali išklotinė'!C17</f>
        <v xml:space="preserve">DUBICKIENĖ, Giedrimė </v>
      </c>
      <c r="D17" s="93" t="str">
        <f>'Moterys 2016 detali išklotinė'!D17</f>
        <v>Capitals Golf Club</v>
      </c>
      <c r="E17" s="94" t="str">
        <f>'Moterys 2016 detali išklotinė'!E17</f>
        <v>LTU</v>
      </c>
      <c r="F17" s="51">
        <f>'Moterys 2016 detali išklotinė'!F17</f>
        <v>171.5</v>
      </c>
      <c r="G17" s="82">
        <f>'Moterys 2016 detali išklotinė'!G17</f>
        <v>28.583333333333332</v>
      </c>
    </row>
    <row r="18" spans="1:7" s="27" customFormat="1" ht="12.75" x14ac:dyDescent="0.2">
      <c r="A18" s="91">
        <f>'Moterys 2016 detali išklotinė'!A18</f>
        <v>9</v>
      </c>
      <c r="B18" s="92" t="str">
        <f>'Moterys 2016 detali išklotinė'!B18</f>
        <v>(-)</v>
      </c>
      <c r="C18" s="93" t="str">
        <f>'Moterys 2016 detali išklotinė'!C18</f>
        <v xml:space="preserve">KUNIGELIENĖ, Regina </v>
      </c>
      <c r="D18" s="93" t="str">
        <f>'Moterys 2016 detali išklotinė'!D18</f>
        <v>Capitals Golf Club</v>
      </c>
      <c r="E18" s="94" t="str">
        <f>'Moterys 2016 detali išklotinė'!E18</f>
        <v>LTU</v>
      </c>
      <c r="F18" s="51">
        <f>'Moterys 2016 detali išklotinė'!F18</f>
        <v>157.9</v>
      </c>
      <c r="G18" s="82">
        <f>'Moterys 2016 detali išklotinė'!G18</f>
        <v>26.316666666666666</v>
      </c>
    </row>
    <row r="19" spans="1:7" s="27" customFormat="1" ht="12.75" x14ac:dyDescent="0.2">
      <c r="A19" s="91">
        <f>'Moterys 2016 detali išklotinė'!A19</f>
        <v>10</v>
      </c>
      <c r="B19" s="92" t="str">
        <f>'Moterys 2016 detali išklotinė'!B19</f>
        <v>(-)</v>
      </c>
      <c r="C19" s="93" t="str">
        <f>'Moterys 2016 detali išklotinė'!C19</f>
        <v xml:space="preserve">ŠALTYTĖ - BELOUSOVIENĖ, Birutė </v>
      </c>
      <c r="D19" s="93" t="str">
        <f>'Moterys 2016 detali išklotinė'!D19</f>
        <v>European Centre Golf Club</v>
      </c>
      <c r="E19" s="94" t="str">
        <f>'Moterys 2016 detali išklotinė'!E19</f>
        <v>LTU</v>
      </c>
      <c r="F19" s="51">
        <f>'Moterys 2016 detali išklotinė'!F19</f>
        <v>138.30000000000001</v>
      </c>
      <c r="G19" s="82">
        <f>'Moterys 2016 detali išklotinė'!G19</f>
        <v>23.05</v>
      </c>
    </row>
    <row r="20" spans="1:7" s="27" customFormat="1" ht="12.75" customHeight="1" x14ac:dyDescent="0.2">
      <c r="A20" s="91">
        <f>'Moterys 2016 detali išklotinė'!A20</f>
        <v>11</v>
      </c>
      <c r="B20" s="92" t="str">
        <f>'Moterys 2016 detali išklotinė'!B20</f>
        <v>(-)</v>
      </c>
      <c r="C20" s="93" t="str">
        <f>'Moterys 2016 detali išklotinė'!C20</f>
        <v>SHEVCHENKO, Olesia</v>
      </c>
      <c r="D20" s="93" t="str">
        <f>'Moterys 2016 detali išklotinė'!D20</f>
        <v>National Golf Resort</v>
      </c>
      <c r="E20" s="94" t="str">
        <f>'Moterys 2016 detali išklotinė'!E20</f>
        <v>LTU</v>
      </c>
      <c r="F20" s="51">
        <f>'Moterys 2016 detali išklotinė'!F20</f>
        <v>135</v>
      </c>
      <c r="G20" s="82">
        <f>'Moterys 2016 detali išklotinė'!G20</f>
        <v>22.5</v>
      </c>
    </row>
    <row r="21" spans="1:7" s="27" customFormat="1" ht="12.75" customHeight="1" x14ac:dyDescent="0.2">
      <c r="A21" s="91">
        <f>'Moterys 2016 detali išklotinė'!A21</f>
        <v>12</v>
      </c>
      <c r="B21" s="92" t="str">
        <f>'Moterys 2016 detali išklotinė'!B21</f>
        <v>(-)</v>
      </c>
      <c r="C21" s="93" t="str">
        <f>'Moterys 2016 detali išklotinė'!C21</f>
        <v xml:space="preserve">ANTANAVIČIENĖ, Džilda </v>
      </c>
      <c r="D21" s="93" t="str">
        <f>'Moterys 2016 detali išklotinė'!D21</f>
        <v>European Centre Golf Club</v>
      </c>
      <c r="E21" s="94" t="str">
        <f>'Moterys 2016 detali išklotinė'!E21</f>
        <v>LTU</v>
      </c>
      <c r="F21" s="51">
        <f>'Moterys 2016 detali išklotinė'!F21</f>
        <v>115.5</v>
      </c>
      <c r="G21" s="82">
        <f>'Moterys 2016 detali išklotinė'!G21</f>
        <v>19.25</v>
      </c>
    </row>
    <row r="22" spans="1:7" s="27" customFormat="1" ht="12.75" customHeight="1" x14ac:dyDescent="0.2">
      <c r="A22" s="91">
        <f>'Moterys 2016 detali išklotinė'!A22</f>
        <v>13</v>
      </c>
      <c r="B22" s="92" t="str">
        <f>'Moterys 2016 detali išklotinė'!B22</f>
        <v>(-)</v>
      </c>
      <c r="C22" s="93" t="str">
        <f>'Moterys 2016 detali išklotinė'!C22</f>
        <v>JAZBUTIENĖ, Jūratė</v>
      </c>
      <c r="D22" s="93" t="str">
        <f>'Moterys 2016 detali išklotinė'!D22</f>
        <v>National Golf Resort</v>
      </c>
      <c r="E22" s="94" t="str">
        <f>'Moterys 2016 detali išklotinė'!E22</f>
        <v>LTU</v>
      </c>
      <c r="F22" s="51">
        <f>'Moterys 2016 detali išklotinė'!F22</f>
        <v>110</v>
      </c>
      <c r="G22" s="82">
        <f>'Moterys 2016 detali išklotinė'!G22</f>
        <v>18.333333333333332</v>
      </c>
    </row>
    <row r="23" spans="1:7" ht="12.75" customHeight="1" x14ac:dyDescent="0.25">
      <c r="A23" s="91">
        <f>'Moterys 2016 detali išklotinė'!A23</f>
        <v>14</v>
      </c>
      <c r="B23" s="92" t="str">
        <f>'Moterys 2016 detali išklotinė'!B23</f>
        <v>(-)</v>
      </c>
      <c r="C23" s="93" t="str">
        <f>'Moterys 2016 detali išklotinė'!C23</f>
        <v xml:space="preserve">ŠERTVYTIENĖ, Regita </v>
      </c>
      <c r="D23" s="93" t="str">
        <f>'Moterys 2016 detali išklotinė'!D23</f>
        <v>The V Golf Club</v>
      </c>
      <c r="E23" s="94" t="str">
        <f>'Moterys 2016 detali išklotinė'!E23</f>
        <v>LTU</v>
      </c>
      <c r="F23" s="51">
        <f>'Moterys 2016 detali išklotinė'!F23</f>
        <v>104.5</v>
      </c>
      <c r="G23" s="82">
        <f>'Moterys 2016 detali išklotinė'!G23</f>
        <v>17.416666666666668</v>
      </c>
    </row>
    <row r="24" spans="1:7" ht="12.75" customHeight="1" x14ac:dyDescent="0.25">
      <c r="A24" s="91">
        <f>'Moterys 2016 detali išklotinė'!A24</f>
        <v>15</v>
      </c>
      <c r="B24" s="92" t="str">
        <f>'Moterys 2016 detali išklotinė'!B24</f>
        <v>(-)</v>
      </c>
      <c r="C24" s="93" t="str">
        <f>'Moterys 2016 detali išklotinė'!C24</f>
        <v>TRAKŠELIENĖ, Irina</v>
      </c>
      <c r="D24" s="93" t="str">
        <f>'Moterys 2016 detali išklotinė'!D24</f>
        <v>National Golf Resort</v>
      </c>
      <c r="E24" s="94" t="str">
        <f>'Moterys 2016 detali išklotinė'!E24</f>
        <v>LTU</v>
      </c>
      <c r="F24" s="51">
        <f>'Moterys 2016 detali išklotinė'!F24</f>
        <v>100</v>
      </c>
      <c r="G24" s="82">
        <f>'Moterys 2016 detali išklotinė'!G24</f>
        <v>16.666666666666668</v>
      </c>
    </row>
    <row r="25" spans="1:7" ht="12.75" customHeight="1" x14ac:dyDescent="0.25">
      <c r="A25" s="91">
        <f>'Moterys 2016 detali išklotinė'!A25</f>
        <v>15</v>
      </c>
      <c r="B25" s="92" t="str">
        <f>'Moterys 2016 detali išklotinė'!B25</f>
        <v>(-)</v>
      </c>
      <c r="C25" s="93" t="str">
        <f>'Moterys 2016 detali išklotinė'!C25</f>
        <v>MUMGAUDIENĖ, Daiva</v>
      </c>
      <c r="D25" s="93" t="str">
        <f>'Moterys 2016 detali išklotinė'!D25</f>
        <v>National Golf Resort</v>
      </c>
      <c r="E25" s="94" t="str">
        <f>'Moterys 2016 detali išklotinė'!E25</f>
        <v>LTU</v>
      </c>
      <c r="F25" s="51">
        <f>'Moterys 2016 detali išklotinė'!F25</f>
        <v>100</v>
      </c>
      <c r="G25" s="82">
        <f>'Moterys 2016 detali išklotinė'!G25</f>
        <v>16.666666666666668</v>
      </c>
    </row>
    <row r="26" spans="1:7" ht="12.75" customHeight="1" x14ac:dyDescent="0.25">
      <c r="A26" s="91">
        <f>'Moterys 2016 detali išklotinė'!A26</f>
        <v>15</v>
      </c>
      <c r="B26" s="92" t="str">
        <f>'Moterys 2016 detali išklotinė'!B26</f>
        <v>(-)</v>
      </c>
      <c r="C26" s="93" t="str">
        <f>'Moterys 2016 detali išklotinė'!C26</f>
        <v>MONTVILAITĖ, Indrė</v>
      </c>
      <c r="D26" s="93" t="str">
        <f>'Moterys 2016 detali išklotinė'!D26</f>
        <v>European Centre Golf Club</v>
      </c>
      <c r="E26" s="94">
        <f>'Moterys 2016 detali išklotinė'!E26</f>
        <v>0</v>
      </c>
      <c r="F26" s="51">
        <f>'Moterys 2016 detali išklotinė'!F26</f>
        <v>100</v>
      </c>
      <c r="G26" s="82">
        <f>'Moterys 2016 detali išklotinė'!G26</f>
        <v>16.666666666666668</v>
      </c>
    </row>
    <row r="27" spans="1:7" ht="12.75" customHeight="1" x14ac:dyDescent="0.25">
      <c r="A27" s="91">
        <f>'Moterys 2016 detali išklotinė'!A27</f>
        <v>18</v>
      </c>
      <c r="B27" s="92" t="str">
        <f>'Moterys 2016 detali išklotinė'!B27</f>
        <v>(-)</v>
      </c>
      <c r="C27" s="93" t="str">
        <f>'Moterys 2016 detali išklotinė'!C27</f>
        <v xml:space="preserve">JAKIMAVIČIENĖ, Zita </v>
      </c>
      <c r="D27" s="93" t="str">
        <f>'Moterys 2016 detali išklotinė'!D27</f>
        <v>The V Golf Club</v>
      </c>
      <c r="E27" s="94" t="str">
        <f>'Moterys 2016 detali išklotinė'!E27</f>
        <v>LTU</v>
      </c>
      <c r="F27" s="51">
        <f>'Moterys 2016 detali išklotinė'!F27</f>
        <v>91.3</v>
      </c>
      <c r="G27" s="82">
        <f>'Moterys 2016 detali išklotinė'!G27</f>
        <v>15.216666666666667</v>
      </c>
    </row>
    <row r="28" spans="1:7" ht="12.75" customHeight="1" x14ac:dyDescent="0.25">
      <c r="A28" s="91">
        <f>'Moterys 2016 detali išklotinė'!A28</f>
        <v>19</v>
      </c>
      <c r="B28" s="92" t="str">
        <f>'Moterys 2016 detali išklotinė'!B28</f>
        <v>(-)</v>
      </c>
      <c r="C28" s="93" t="str">
        <f>'Moterys 2016 detali išklotinė'!C28</f>
        <v>LAITINEN, Minna</v>
      </c>
      <c r="D28" s="93" t="str">
        <f>'Moterys 2016 detali išklotinė'!D28</f>
        <v>Tarinagolf</v>
      </c>
      <c r="E28" s="94">
        <f>'Moterys 2016 detali išklotinė'!E28</f>
        <v>0</v>
      </c>
      <c r="F28" s="51">
        <f>'Moterys 2016 detali išklotinė'!F28</f>
        <v>85</v>
      </c>
      <c r="G28" s="82">
        <f>'Moterys 2016 detali išklotinė'!G28</f>
        <v>14.166666666666666</v>
      </c>
    </row>
    <row r="29" spans="1:7" ht="12.75" customHeight="1" x14ac:dyDescent="0.25">
      <c r="A29" s="91">
        <f>'Moterys 2016 detali išklotinė'!A29</f>
        <v>20</v>
      </c>
      <c r="B29" s="92" t="str">
        <f>'Moterys 2016 detali išklotinė'!B29</f>
        <v>(-)</v>
      </c>
      <c r="C29" s="93" t="str">
        <f>'Moterys 2016 detali išklotinė'!C29</f>
        <v>ANUŽIENĖ, Iveta</v>
      </c>
      <c r="D29" s="93" t="str">
        <f>'Moterys 2016 detali išklotinė'!D29</f>
        <v>National Golf Resort</v>
      </c>
      <c r="E29" s="94" t="str">
        <f>'Moterys 2016 detali išklotinė'!E29</f>
        <v>LTU</v>
      </c>
      <c r="F29" s="51">
        <f>'Moterys 2016 detali išklotinė'!F29</f>
        <v>80</v>
      </c>
      <c r="G29" s="82">
        <f>'Moterys 2016 detali išklotinė'!G29</f>
        <v>13.333333333333334</v>
      </c>
    </row>
    <row r="30" spans="1:7" x14ac:dyDescent="0.25">
      <c r="A30" s="91">
        <f>'Moterys 2016 detali išklotinė'!A30</f>
        <v>20</v>
      </c>
      <c r="B30" s="92" t="str">
        <f>'Moterys 2016 detali išklotinė'!B30</f>
        <v>(-)</v>
      </c>
      <c r="C30" s="93" t="str">
        <f>'Moterys 2016 detali išklotinė'!C30</f>
        <v>KATKEVIČIENĖ, Ilona</v>
      </c>
      <c r="D30" s="93" t="str">
        <f>'Moterys 2016 detali išklotinė'!D30</f>
        <v>Wolf Golf Club</v>
      </c>
      <c r="E30" s="94">
        <f>'Moterys 2016 detali išklotinė'!E30</f>
        <v>0</v>
      </c>
      <c r="F30" s="51">
        <f>'Moterys 2016 detali išklotinė'!F30</f>
        <v>80</v>
      </c>
      <c r="G30" s="82">
        <f>'Moterys 2016 detali išklotinė'!G30</f>
        <v>13.333333333333334</v>
      </c>
    </row>
    <row r="31" spans="1:7" x14ac:dyDescent="0.25">
      <c r="A31" s="91">
        <f>'Moterys 2016 detali išklotinė'!A31</f>
        <v>22</v>
      </c>
      <c r="B31" s="92" t="str">
        <f>'Moterys 2016 detali išklotinė'!B31</f>
        <v>(-)</v>
      </c>
      <c r="C31" s="93" t="str">
        <f>'Moterys 2016 detali išklotinė'!C31</f>
        <v>NAZAROVA, Evija</v>
      </c>
      <c r="D31" s="93" t="str">
        <f>'Moterys 2016 detali išklotinė'!D31</f>
        <v>National Golf Resort</v>
      </c>
      <c r="E31" s="94" t="s">
        <v>88</v>
      </c>
      <c r="F31" s="51">
        <f>'Moterys 2016 detali išklotinė'!F31</f>
        <v>70</v>
      </c>
      <c r="G31" s="82">
        <f>'Moterys 2016 detali išklotinė'!G31</f>
        <v>11.666666666666666</v>
      </c>
    </row>
    <row r="32" spans="1:7" x14ac:dyDescent="0.25">
      <c r="A32" s="91">
        <f>'Moterys 2016 detali išklotinė'!A32</f>
        <v>23</v>
      </c>
      <c r="B32" s="92" t="str">
        <f>'Moterys 2016 detali išklotinė'!B32</f>
        <v>(-)</v>
      </c>
      <c r="C32" s="93" t="str">
        <f>'Moterys 2016 detali išklotinė'!C32</f>
        <v>JUOZAITYTĖ, Indrė</v>
      </c>
      <c r="D32" s="93" t="str">
        <f>'Moterys 2016 detali išklotinė'!D32</f>
        <v>European Centre Golf Club</v>
      </c>
      <c r="E32" s="94" t="str">
        <f>'Moterys 2016 detali išklotinė'!E32</f>
        <v>LTU</v>
      </c>
      <c r="F32" s="51">
        <f>'Moterys 2016 detali išklotinė'!F32</f>
        <v>65</v>
      </c>
      <c r="G32" s="82">
        <f>'Moterys 2016 detali išklotinė'!G32</f>
        <v>10.833333333333334</v>
      </c>
    </row>
    <row r="33" spans="1:7" x14ac:dyDescent="0.25">
      <c r="A33" s="91">
        <f>'Moterys 2016 detali išklotinė'!A33</f>
        <v>23</v>
      </c>
      <c r="B33" s="92" t="str">
        <f>'Moterys 2016 detali išklotinė'!B33</f>
        <v>(-)</v>
      </c>
      <c r="C33" s="93" t="str">
        <f>'Moterys 2016 detali išklotinė'!C33</f>
        <v>VYŠNIAUSKIENĖ, Vida</v>
      </c>
      <c r="D33" s="93" t="str">
        <f>'Moterys 2016 detali išklotinė'!D33</f>
        <v>Capitals Golf Club</v>
      </c>
      <c r="E33" s="94">
        <f>'Moterys 2016 detali išklotinė'!E33</f>
        <v>0</v>
      </c>
      <c r="F33" s="51">
        <f>'Moterys 2016 detali išklotinė'!F33</f>
        <v>65</v>
      </c>
      <c r="G33" s="82">
        <f>'Moterys 2016 detali išklotinė'!G33</f>
        <v>10.833333333333334</v>
      </c>
    </row>
    <row r="34" spans="1:7" x14ac:dyDescent="0.25">
      <c r="A34" s="91">
        <f>'Moterys 2016 detali išklotinė'!A34</f>
        <v>25</v>
      </c>
      <c r="B34" s="92" t="str">
        <f>'Moterys 2016 detali išklotinė'!B34</f>
        <v>(-)</v>
      </c>
      <c r="C34" s="93">
        <f>'Moterys 2016 detali išklotinė'!C34</f>
        <v>0</v>
      </c>
      <c r="D34" s="93">
        <f>'Moterys 2016 detali išklotinė'!D34</f>
        <v>0</v>
      </c>
      <c r="E34" s="94">
        <f>'Moterys 2016 detali išklotinė'!E34</f>
        <v>0</v>
      </c>
      <c r="F34" s="51">
        <f>'Moterys 2016 detali išklotinė'!F34</f>
        <v>0</v>
      </c>
      <c r="G34" s="82">
        <f>'Moterys 2016 detali išklotinė'!G34</f>
        <v>0</v>
      </c>
    </row>
    <row r="35" spans="1:7" x14ac:dyDescent="0.25">
      <c r="A35" s="91">
        <f>'Moterys 2016 detali išklotinė'!A35</f>
        <v>25</v>
      </c>
      <c r="B35" s="92" t="str">
        <f>'Moterys 2016 detali išklotinė'!B35</f>
        <v>(-)</v>
      </c>
      <c r="C35" s="93">
        <f>'Moterys 2016 detali išklotinė'!C35</f>
        <v>0</v>
      </c>
      <c r="D35" s="93">
        <f>'Moterys 2016 detali išklotinė'!D35</f>
        <v>0</v>
      </c>
      <c r="E35" s="94">
        <f>'Moterys 2016 detali išklotinė'!E35</f>
        <v>0</v>
      </c>
      <c r="F35" s="51">
        <f>'Moterys 2016 detali išklotinė'!F35</f>
        <v>0</v>
      </c>
      <c r="G35" s="82">
        <f>'Moterys 2016 detali išklotinė'!G35</f>
        <v>0</v>
      </c>
    </row>
    <row r="36" spans="1:7" x14ac:dyDescent="0.25">
      <c r="A36" s="91">
        <f>'Moterys 2016 detali išklotinė'!A36</f>
        <v>25</v>
      </c>
      <c r="B36" s="92" t="str">
        <f>'Moterys 2016 detali išklotinė'!B36</f>
        <v>(-)</v>
      </c>
      <c r="C36" s="93">
        <f>'Moterys 2016 detali išklotinė'!C36</f>
        <v>0</v>
      </c>
      <c r="D36" s="93">
        <f>'Moterys 2016 detali išklotinė'!D36</f>
        <v>0</v>
      </c>
      <c r="E36" s="94">
        <f>'Moterys 2016 detali išklotinė'!E36</f>
        <v>0</v>
      </c>
      <c r="F36" s="51">
        <f>'Moterys 2016 detali išklotinė'!F36</f>
        <v>0</v>
      </c>
      <c r="G36" s="82">
        <f>'Moterys 2016 detali išklotinė'!G36</f>
        <v>0</v>
      </c>
    </row>
    <row r="37" spans="1:7" x14ac:dyDescent="0.25">
      <c r="A37" s="91">
        <f>'Moterys 2016 detali išklotinė'!A37</f>
        <v>25</v>
      </c>
      <c r="B37" s="92" t="str">
        <f>'Moterys 2016 detali išklotinė'!B37</f>
        <v>(-)</v>
      </c>
      <c r="C37" s="93">
        <f>'Moterys 2016 detali išklotinė'!C37</f>
        <v>0</v>
      </c>
      <c r="D37" s="93">
        <f>'Moterys 2016 detali išklotinė'!D37</f>
        <v>0</v>
      </c>
      <c r="E37" s="94">
        <f>'Moterys 2016 detali išklotinė'!E37</f>
        <v>0</v>
      </c>
      <c r="F37" s="51">
        <f>'Moterys 2016 detali išklotinė'!F37</f>
        <v>0</v>
      </c>
      <c r="G37" s="82">
        <f>'Moterys 2016 detali išklotinė'!G37</f>
        <v>0</v>
      </c>
    </row>
    <row r="38" spans="1:7" x14ac:dyDescent="0.25">
      <c r="A38" s="91">
        <f>'Moterys 2016 detali išklotinė'!A38</f>
        <v>25</v>
      </c>
      <c r="B38" s="92" t="str">
        <f>'Moterys 2016 detali išklotinė'!B38</f>
        <v>(-)</v>
      </c>
      <c r="C38" s="93">
        <f>'Moterys 2016 detali išklotinė'!C38</f>
        <v>0</v>
      </c>
      <c r="D38" s="93">
        <f>'Moterys 2016 detali išklotinė'!D38</f>
        <v>0</v>
      </c>
      <c r="E38" s="94">
        <f>'Moterys 2016 detali išklotinė'!E38</f>
        <v>0</v>
      </c>
      <c r="F38" s="51">
        <f>'Moterys 2016 detali išklotinė'!F38</f>
        <v>0</v>
      </c>
      <c r="G38" s="82">
        <f>'Moterys 2016 detali išklotinė'!G38</f>
        <v>0</v>
      </c>
    </row>
    <row r="39" spans="1:7" x14ac:dyDescent="0.25">
      <c r="A39" s="91">
        <f>'Moterys 2016 detali išklotinė'!A39</f>
        <v>25</v>
      </c>
      <c r="B39" s="92" t="str">
        <f>'Moterys 2016 detali išklotinė'!B39</f>
        <v>(-)</v>
      </c>
      <c r="C39" s="93">
        <f>'Moterys 2016 detali išklotinė'!C39</f>
        <v>0</v>
      </c>
      <c r="D39" s="93">
        <f>'Moterys 2016 detali išklotinė'!D39</f>
        <v>0</v>
      </c>
      <c r="E39" s="94">
        <f>'Moterys 2016 detali išklotinė'!E39</f>
        <v>0</v>
      </c>
      <c r="F39" s="51">
        <f>'Moterys 2016 detali išklotinė'!F39</f>
        <v>0</v>
      </c>
      <c r="G39" s="82">
        <f>'Moterys 2016 detali išklotinė'!G39</f>
        <v>0</v>
      </c>
    </row>
    <row r="40" spans="1:7" x14ac:dyDescent="0.25">
      <c r="A40" s="91">
        <f>'Moterys 2016 detali išklotinė'!A40</f>
        <v>25</v>
      </c>
      <c r="B40" s="92" t="str">
        <f>'Moterys 2016 detali išklotinė'!B40</f>
        <v>(-)</v>
      </c>
      <c r="C40" s="93">
        <f>'Moterys 2016 detali išklotinė'!C40</f>
        <v>0</v>
      </c>
      <c r="D40" s="93">
        <f>'Moterys 2016 detali išklotinė'!D40</f>
        <v>0</v>
      </c>
      <c r="E40" s="94">
        <f>'Moterys 2016 detali išklotinė'!E40</f>
        <v>0</v>
      </c>
      <c r="F40" s="51">
        <f>'Moterys 2016 detali išklotinė'!F40</f>
        <v>0</v>
      </c>
      <c r="G40" s="82">
        <f>'Moterys 2016 detali išklotinė'!G40</f>
        <v>0</v>
      </c>
    </row>
    <row r="41" spans="1:7" x14ac:dyDescent="0.25">
      <c r="A41" s="91">
        <f>'Moterys 2016 detali išklotinė'!A41</f>
        <v>25</v>
      </c>
      <c r="B41" s="92" t="str">
        <f>'Moterys 2016 detali išklotinė'!B41</f>
        <v>(-)</v>
      </c>
      <c r="C41" s="93">
        <f>'Moterys 2016 detali išklotinė'!C41</f>
        <v>0</v>
      </c>
      <c r="D41" s="93">
        <f>'Moterys 2016 detali išklotinė'!D41</f>
        <v>0</v>
      </c>
      <c r="E41" s="94">
        <f>'Moterys 2016 detali išklotinė'!E41</f>
        <v>0</v>
      </c>
      <c r="F41" s="51">
        <f>'Moterys 2016 detali išklotinė'!F41</f>
        <v>0</v>
      </c>
      <c r="G41" s="82">
        <f>'Moterys 2016 detali išklotinė'!G41</f>
        <v>0</v>
      </c>
    </row>
    <row r="42" spans="1:7" x14ac:dyDescent="0.25">
      <c r="A42" s="91">
        <f>'Moterys 2016 detali išklotinė'!A42</f>
        <v>25</v>
      </c>
      <c r="B42" s="92" t="str">
        <f>'Moterys 2016 detali išklotinė'!B42</f>
        <v>(-)</v>
      </c>
      <c r="C42" s="93">
        <f>'Moterys 2016 detali išklotinė'!C42</f>
        <v>0</v>
      </c>
      <c r="D42" s="93">
        <f>'Moterys 2016 detali išklotinė'!D42</f>
        <v>0</v>
      </c>
      <c r="E42" s="94">
        <f>'Moterys 2016 detali išklotinė'!E42</f>
        <v>0</v>
      </c>
      <c r="F42" s="51">
        <f>'Moterys 2016 detali išklotinė'!F42</f>
        <v>0</v>
      </c>
      <c r="G42" s="82">
        <f>'Moterys 2016 detali išklotinė'!G42</f>
        <v>0</v>
      </c>
    </row>
    <row r="43" spans="1:7" x14ac:dyDescent="0.25">
      <c r="A43" s="91">
        <f>'Moterys 2016 detali išklotinė'!A43</f>
        <v>25</v>
      </c>
      <c r="B43" s="92" t="str">
        <f>'Moterys 2016 detali išklotinė'!B43</f>
        <v>(-)</v>
      </c>
      <c r="C43" s="93">
        <f>'Moterys 2016 detali išklotinė'!C43</f>
        <v>0</v>
      </c>
      <c r="D43" s="93">
        <f>'Moterys 2016 detali išklotinė'!D43</f>
        <v>0</v>
      </c>
      <c r="E43" s="94">
        <f>'Moterys 2016 detali išklotinė'!E43</f>
        <v>0</v>
      </c>
      <c r="F43" s="51">
        <f>'Moterys 2016 detali išklotinė'!F43</f>
        <v>0</v>
      </c>
      <c r="G43" s="82">
        <f>'Moterys 2016 detali išklotinė'!G43</f>
        <v>0</v>
      </c>
    </row>
    <row r="44" spans="1:7" x14ac:dyDescent="0.25">
      <c r="A44" s="91">
        <f>'Moterys 2016 detali išklotinė'!A44</f>
        <v>25</v>
      </c>
      <c r="B44" s="92" t="str">
        <f>'Moterys 2016 detali išklotinė'!B44</f>
        <v>(-)</v>
      </c>
      <c r="C44" s="93">
        <f>'Moterys 2016 detali išklotinė'!C44</f>
        <v>0</v>
      </c>
      <c r="D44" s="93">
        <f>'Moterys 2016 detali išklotinė'!D44</f>
        <v>0</v>
      </c>
      <c r="E44" s="94">
        <f>'Moterys 2016 detali išklotinė'!E44</f>
        <v>0</v>
      </c>
      <c r="F44" s="51">
        <f>'Moterys 2016 detali išklotinė'!F44</f>
        <v>0</v>
      </c>
      <c r="G44" s="82">
        <f>'Moterys 2016 detali išklotinė'!G44</f>
        <v>0</v>
      </c>
    </row>
    <row r="45" spans="1:7" x14ac:dyDescent="0.25">
      <c r="A45" s="91">
        <f>'Moterys 2016 detali išklotinė'!A45</f>
        <v>25</v>
      </c>
      <c r="B45" s="92" t="str">
        <f>'Moterys 2016 detali išklotinė'!B45</f>
        <v>(-)</v>
      </c>
      <c r="C45" s="93">
        <f>'Moterys 2016 detali išklotinė'!C45</f>
        <v>0</v>
      </c>
      <c r="D45" s="93">
        <f>'Moterys 2016 detali išklotinė'!D45</f>
        <v>0</v>
      </c>
      <c r="E45" s="94">
        <f>'Moterys 2016 detali išklotinė'!E45</f>
        <v>0</v>
      </c>
      <c r="F45" s="51">
        <f>'Moterys 2016 detali išklotinė'!F45</f>
        <v>0</v>
      </c>
      <c r="G45" s="82">
        <f>'Moterys 2016 detali išklotinė'!G45</f>
        <v>0</v>
      </c>
    </row>
  </sheetData>
  <sortState ref="A10:G33">
    <sortCondition descending="1" ref="G33"/>
  </sortState>
  <pageMargins left="1.1811023622047245" right="0.39370078740157483" top="0.78740157480314965" bottom="0.78740157480314965" header="0.39370078740157483" footer="0.39370078740157483"/>
  <pageSetup paperSize="9" orientation="portrait" r:id="rId1"/>
  <headerFooter>
    <oddFooter>Puslapių &amp;P iš &amp;N</oddFooter>
  </headerFooter>
  <customProperties>
    <customPr name="LastActive" r:id="rId2"/>
  </customPropertie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Moterys 2016 detali išklotinė</vt:lpstr>
      <vt:lpstr>Moterys 2016</vt:lpstr>
      <vt:lpstr>'Moterys 2016'!Print_Titles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2016-06-13T19:17:30Z</dcterms:modified>
</cp:coreProperties>
</file>