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2"/>
  </bookViews>
  <sheets>
    <sheet name="Moterys 2016 detali išklotinė" sheetId="1" r:id="rId1"/>
    <sheet name="Moterys 2016" sheetId="2" r:id="rId2"/>
  </sheets>
  <definedNames>
    <definedName name="_xlnm._FilterDatabase" localSheetId="1" hidden="1">'Moterys 2016'!$A$10:$G$22</definedName>
    <definedName name="_xlnm._FilterDatabase" localSheetId="0" hidden="1">'Moterys 2016 detali išklotinė'!$A$10:$AE$29</definedName>
    <definedName name="_xlnm.Print_Titles" localSheetId="1">'Moterys 2016'!$1:$9</definedName>
  </definedNames>
  <calcPr calcId="162913"/>
</workbook>
</file>

<file path=xl/calcChain.xml><?xml version="1.0" encoding="utf-8"?>
<calcChain xmlns="http://schemas.openxmlformats.org/spreadsheetml/2006/main">
  <c r="A3" i="2" l="1"/>
  <c r="B12" i="2" l="1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B29" i="2"/>
  <c r="C29" i="2"/>
  <c r="D29" i="2"/>
  <c r="E29" i="2"/>
  <c r="AL16" i="1"/>
  <c r="AM16" i="1"/>
  <c r="AN16" i="1"/>
  <c r="AO16" i="1"/>
  <c r="AP16" i="1"/>
  <c r="AQ16" i="1"/>
  <c r="AR16" i="1"/>
  <c r="AS16" i="1"/>
  <c r="AL19" i="1"/>
  <c r="AM19" i="1"/>
  <c r="F19" i="1" s="1"/>
  <c r="AN19" i="1"/>
  <c r="AO19" i="1"/>
  <c r="AP19" i="1"/>
  <c r="AQ19" i="1"/>
  <c r="AR19" i="1"/>
  <c r="AS19" i="1"/>
  <c r="AL21" i="1"/>
  <c r="AM21" i="1"/>
  <c r="AN21" i="1"/>
  <c r="AO21" i="1"/>
  <c r="AP21" i="1"/>
  <c r="AQ21" i="1"/>
  <c r="AR21" i="1"/>
  <c r="AS21" i="1"/>
  <c r="AL22" i="1"/>
  <c r="AM22" i="1"/>
  <c r="AN22" i="1"/>
  <c r="F22" i="1" s="1"/>
  <c r="AO22" i="1"/>
  <c r="AP22" i="1"/>
  <c r="AQ22" i="1"/>
  <c r="AR22" i="1"/>
  <c r="AS22" i="1"/>
  <c r="AL26" i="1"/>
  <c r="AM26" i="1"/>
  <c r="AN26" i="1"/>
  <c r="AO26" i="1"/>
  <c r="AP26" i="1"/>
  <c r="AQ26" i="1"/>
  <c r="AR26" i="1"/>
  <c r="AS26" i="1"/>
  <c r="AL28" i="1"/>
  <c r="AM28" i="1"/>
  <c r="AN28" i="1"/>
  <c r="AO28" i="1"/>
  <c r="AP28" i="1"/>
  <c r="AQ28" i="1"/>
  <c r="AR28" i="1"/>
  <c r="AS28" i="1"/>
  <c r="AL29" i="1"/>
  <c r="AM29" i="1"/>
  <c r="AN29" i="1"/>
  <c r="AO29" i="1"/>
  <c r="AP29" i="1"/>
  <c r="AQ29" i="1"/>
  <c r="AR29" i="1"/>
  <c r="AS29" i="1"/>
  <c r="AL23" i="1"/>
  <c r="AM23" i="1"/>
  <c r="AN23" i="1"/>
  <c r="AO23" i="1"/>
  <c r="AP23" i="1"/>
  <c r="AQ23" i="1"/>
  <c r="AR23" i="1"/>
  <c r="AS23" i="1"/>
  <c r="F28" i="1"/>
  <c r="G28" i="1" s="1"/>
  <c r="G28" i="2" s="1"/>
  <c r="B11" i="2"/>
  <c r="C11" i="2"/>
  <c r="D11" i="2"/>
  <c r="E11" i="2"/>
  <c r="E10" i="2"/>
  <c r="D10" i="2"/>
  <c r="C10" i="2"/>
  <c r="B10" i="2"/>
  <c r="AL18" i="1"/>
  <c r="AM18" i="1"/>
  <c r="AN18" i="1"/>
  <c r="F18" i="1" s="1"/>
  <c r="AO18" i="1"/>
  <c r="AP18" i="1"/>
  <c r="AQ18" i="1"/>
  <c r="AR18" i="1"/>
  <c r="AS18" i="1"/>
  <c r="AL20" i="1"/>
  <c r="AM20" i="1"/>
  <c r="AN20" i="1"/>
  <c r="AO20" i="1"/>
  <c r="AP20" i="1"/>
  <c r="AQ20" i="1"/>
  <c r="AR20" i="1"/>
  <c r="AS20" i="1"/>
  <c r="AL24" i="1"/>
  <c r="AM24" i="1"/>
  <c r="AN24" i="1"/>
  <c r="AO24" i="1"/>
  <c r="AP24" i="1"/>
  <c r="AQ24" i="1"/>
  <c r="AR24" i="1"/>
  <c r="AS24" i="1"/>
  <c r="AL14" i="1"/>
  <c r="AM14" i="1"/>
  <c r="AK14" i="1" s="1"/>
  <c r="AN14" i="1"/>
  <c r="AO14" i="1"/>
  <c r="AP14" i="1"/>
  <c r="AQ14" i="1"/>
  <c r="AR14" i="1"/>
  <c r="AS14" i="1"/>
  <c r="AL25" i="1"/>
  <c r="AM25" i="1"/>
  <c r="AN25" i="1"/>
  <c r="AO25" i="1"/>
  <c r="AP25" i="1"/>
  <c r="AQ25" i="1"/>
  <c r="AR25" i="1"/>
  <c r="AS25" i="1"/>
  <c r="AL15" i="1"/>
  <c r="AM15" i="1"/>
  <c r="AN15" i="1"/>
  <c r="AO15" i="1"/>
  <c r="AP15" i="1"/>
  <c r="AQ15" i="1"/>
  <c r="AR15" i="1"/>
  <c r="AS15" i="1"/>
  <c r="AL27" i="1"/>
  <c r="AM27" i="1"/>
  <c r="AN27" i="1"/>
  <c r="AO27" i="1"/>
  <c r="AP27" i="1"/>
  <c r="AQ27" i="1"/>
  <c r="AR27" i="1"/>
  <c r="AS27" i="1"/>
  <c r="AL10" i="1"/>
  <c r="AM10" i="1"/>
  <c r="AN10" i="1"/>
  <c r="AO10" i="1"/>
  <c r="AP10" i="1"/>
  <c r="AQ10" i="1"/>
  <c r="AR10" i="1"/>
  <c r="AS10" i="1"/>
  <c r="AL12" i="1"/>
  <c r="AM12" i="1"/>
  <c r="AN12" i="1"/>
  <c r="AO12" i="1"/>
  <c r="AP12" i="1"/>
  <c r="AQ12" i="1"/>
  <c r="AR12" i="1"/>
  <c r="AS12" i="1"/>
  <c r="AL11" i="1"/>
  <c r="AM11" i="1"/>
  <c r="AN11" i="1"/>
  <c r="AO11" i="1"/>
  <c r="AP11" i="1"/>
  <c r="AQ11" i="1"/>
  <c r="AR11" i="1"/>
  <c r="AS11" i="1"/>
  <c r="AL13" i="1"/>
  <c r="AM13" i="1"/>
  <c r="AN13" i="1"/>
  <c r="AO13" i="1"/>
  <c r="AP13" i="1"/>
  <c r="AQ13" i="1"/>
  <c r="AR13" i="1"/>
  <c r="AS13" i="1"/>
  <c r="AL17" i="1"/>
  <c r="AM17" i="1"/>
  <c r="AN17" i="1"/>
  <c r="AO17" i="1"/>
  <c r="AP17" i="1"/>
  <c r="AQ17" i="1"/>
  <c r="AR17" i="1"/>
  <c r="AS17" i="1"/>
  <c r="F14" i="1"/>
  <c r="G14" i="1" s="1"/>
  <c r="G14" i="2" s="1"/>
  <c r="G22" i="1" l="1"/>
  <c r="G22" i="2" s="1"/>
  <c r="F22" i="2"/>
  <c r="G18" i="1"/>
  <c r="G18" i="2" s="1"/>
  <c r="F18" i="2"/>
  <c r="G19" i="1"/>
  <c r="G19" i="2" s="1"/>
  <c r="F19" i="2"/>
  <c r="F14" i="2"/>
  <c r="AK18" i="1"/>
  <c r="F23" i="1"/>
  <c r="AK15" i="1"/>
  <c r="F28" i="2"/>
  <c r="AK29" i="1"/>
  <c r="AK26" i="1"/>
  <c r="AK21" i="1"/>
  <c r="AK16" i="1"/>
  <c r="F15" i="1"/>
  <c r="AK27" i="1"/>
  <c r="AK25" i="1"/>
  <c r="AK24" i="1"/>
  <c r="AK20" i="1"/>
  <c r="F29" i="1"/>
  <c r="F26" i="1"/>
  <c r="F21" i="1"/>
  <c r="F16" i="1"/>
  <c r="AK23" i="1"/>
  <c r="AK28" i="1"/>
  <c r="AK22" i="1"/>
  <c r="AK19" i="1"/>
  <c r="F27" i="1"/>
  <c r="F25" i="1"/>
  <c r="F24" i="1"/>
  <c r="F20" i="1"/>
  <c r="F12" i="1"/>
  <c r="F12" i="2" s="1"/>
  <c r="F17" i="1"/>
  <c r="F17" i="2" s="1"/>
  <c r="AK13" i="1"/>
  <c r="AK11" i="1"/>
  <c r="AK12" i="1"/>
  <c r="AK10" i="1"/>
  <c r="F11" i="1"/>
  <c r="F13" i="1"/>
  <c r="F13" i="2" s="1"/>
  <c r="AK17" i="1"/>
  <c r="F10" i="1"/>
  <c r="G20" i="1" l="1"/>
  <c r="G20" i="2" s="1"/>
  <c r="F20" i="2"/>
  <c r="G15" i="1"/>
  <c r="G15" i="2" s="1"/>
  <c r="F15" i="2"/>
  <c r="G24" i="1"/>
  <c r="G24" i="2" s="1"/>
  <c r="F24" i="2"/>
  <c r="G21" i="1"/>
  <c r="G21" i="2" s="1"/>
  <c r="F21" i="2"/>
  <c r="G25" i="1"/>
  <c r="G25" i="2" s="1"/>
  <c r="F25" i="2"/>
  <c r="G26" i="1"/>
  <c r="G26" i="2" s="1"/>
  <c r="F26" i="2"/>
  <c r="G16" i="1"/>
  <c r="G16" i="2" s="1"/>
  <c r="F16" i="2"/>
  <c r="G27" i="1"/>
  <c r="G27" i="2" s="1"/>
  <c r="F27" i="2"/>
  <c r="G29" i="1"/>
  <c r="G29" i="2" s="1"/>
  <c r="F29" i="2"/>
  <c r="G23" i="1"/>
  <c r="G23" i="2" s="1"/>
  <c r="F23" i="2"/>
  <c r="G10" i="1"/>
  <c r="F10" i="2"/>
  <c r="G12" i="1"/>
  <c r="G12" i="2" s="1"/>
  <c r="F11" i="2"/>
  <c r="G17" i="1"/>
  <c r="G17" i="2" s="1"/>
  <c r="G11" i="1"/>
  <c r="G13" i="1"/>
  <c r="G13" i="2" s="1"/>
  <c r="A25" i="1"/>
  <c r="A25" i="2" s="1"/>
  <c r="I13" i="1"/>
  <c r="I23" i="1"/>
  <c r="I15" i="1"/>
  <c r="I10" i="1"/>
  <c r="I20" i="1"/>
  <c r="I25" i="1"/>
  <c r="I14" i="1"/>
  <c r="I18" i="1"/>
  <c r="I17" i="1"/>
  <c r="I24" i="1"/>
  <c r="I27" i="1"/>
  <c r="I11" i="1"/>
  <c r="I12" i="1"/>
  <c r="G11" i="2" l="1"/>
  <c r="G10" i="2"/>
  <c r="A19" i="1"/>
  <c r="A19" i="2" s="1"/>
  <c r="A26" i="1"/>
  <c r="A26" i="2" s="1"/>
  <c r="A16" i="1"/>
  <c r="A16" i="2" s="1"/>
  <c r="A28" i="1"/>
  <c r="A28" i="2" s="1"/>
  <c r="A22" i="1"/>
  <c r="A22" i="2" s="1"/>
  <c r="A29" i="1"/>
  <c r="A29" i="2" s="1"/>
  <c r="A21" i="1"/>
  <c r="A21" i="2" s="1"/>
  <c r="A18" i="1"/>
  <c r="A18" i="2" s="1"/>
  <c r="A27" i="1"/>
  <c r="A27" i="2" s="1"/>
  <c r="A13" i="1"/>
  <c r="A13" i="2" s="1"/>
  <c r="A12" i="1"/>
  <c r="A12" i="2" s="1"/>
  <c r="A17" i="1"/>
  <c r="A17" i="2" s="1"/>
  <c r="A15" i="1"/>
  <c r="A15" i="2" s="1"/>
  <c r="A14" i="1"/>
  <c r="A14" i="2" s="1"/>
  <c r="A24" i="1"/>
  <c r="A24" i="2" s="1"/>
  <c r="A20" i="1"/>
  <c r="A20" i="2" s="1"/>
  <c r="A11" i="1"/>
  <c r="A10" i="1"/>
  <c r="A10" i="2" s="1"/>
  <c r="A23" i="1"/>
  <c r="A23" i="2" s="1"/>
  <c r="A11" i="2" l="1"/>
</calcChain>
</file>

<file path=xl/sharedStrings.xml><?xml version="1.0" encoding="utf-8"?>
<sst xmlns="http://schemas.openxmlformats.org/spreadsheetml/2006/main" count="191" uniqueCount="83">
  <si>
    <t xml:space="preserve">LIETUVOS GOLFO FEDERACIJA </t>
  </si>
  <si>
    <t>vieta</t>
  </si>
  <si>
    <t>Rei-</t>
  </si>
  <si>
    <t>Namų</t>
  </si>
  <si>
    <t>golfo klubas</t>
  </si>
  <si>
    <t>taškų</t>
  </si>
  <si>
    <t>Sostinių GK</t>
  </si>
  <si>
    <t>suma</t>
  </si>
  <si>
    <t>tšk.</t>
  </si>
  <si>
    <t>Europos centro GK</t>
  </si>
  <si>
    <t>Vilkės GK</t>
  </si>
  <si>
    <t>tin-</t>
  </si>
  <si>
    <t>go</t>
  </si>
  <si>
    <t>turnyras</t>
  </si>
  <si>
    <t>mėgėjų čempionatas</t>
  </si>
  <si>
    <t>1. LGF taurė 2016</t>
  </si>
  <si>
    <t>(2016.05.21-22)</t>
  </si>
  <si>
    <t>(2016.__.__)</t>
  </si>
  <si>
    <t xml:space="preserve">8. </t>
  </si>
  <si>
    <t>'gross'</t>
  </si>
  <si>
    <t>FINALINIS TURNYRAS</t>
  </si>
  <si>
    <t>European Centre Golf Club</t>
  </si>
  <si>
    <t>Capitals Golf Club</t>
  </si>
  <si>
    <t>The V Golf Club</t>
  </si>
  <si>
    <t>National Golf Resort</t>
  </si>
  <si>
    <t>Šalis</t>
  </si>
  <si>
    <t>LTU</t>
  </si>
  <si>
    <t>turnyrų</t>
  </si>
  <si>
    <t>Sužaista</t>
  </si>
  <si>
    <t>TAŠKAI</t>
  </si>
  <si>
    <t>PO</t>
  </si>
  <si>
    <t>REG.</t>
  </si>
  <si>
    <t>SEZONO</t>
  </si>
  <si>
    <t>iš viso</t>
  </si>
  <si>
    <t>Geriausių</t>
  </si>
  <si>
    <t>6 turnyrų</t>
  </si>
  <si>
    <t>reitingo</t>
  </si>
  <si>
    <t>Taškų</t>
  </si>
  <si>
    <t>padalinta</t>
  </si>
  <si>
    <t>"6"</t>
  </si>
  <si>
    <t>iš daliklio</t>
  </si>
  <si>
    <t>PAVARDĖ, Vardas</t>
  </si>
  <si>
    <t>2. Klaipėdos PPAR</t>
  </si>
  <si>
    <t>taurė</t>
  </si>
  <si>
    <t>(2016.06.04)</t>
  </si>
  <si>
    <t>golfo turnyras</t>
  </si>
  <si>
    <t>(2016.06.11)</t>
  </si>
  <si>
    <t>3. XI-asis LEXUS</t>
  </si>
  <si>
    <t>4.  Lietuvos atvirasis golfo</t>
  </si>
  <si>
    <t>(2016.07.08-10)</t>
  </si>
  <si>
    <t>5. STIHL golfo</t>
  </si>
  <si>
    <t>(2016.08.06)</t>
  </si>
  <si>
    <t>6. Lietuvos golfo</t>
  </si>
  <si>
    <t>(2016.08.13-15)</t>
  </si>
  <si>
    <t>7. IV-asis WEST EXPRESS</t>
  </si>
  <si>
    <t>(2016.09.10)</t>
  </si>
  <si>
    <t>(2016.09.24-25)</t>
  </si>
  <si>
    <t>(-)</t>
  </si>
  <si>
    <t>(buvo)</t>
  </si>
  <si>
    <t xml:space="preserve">JARAŠŪNAITĖ, Saulė </t>
  </si>
  <si>
    <t xml:space="preserve">STARKUTĖ, Gilė Bitė </t>
  </si>
  <si>
    <t xml:space="preserve">BUTRIMAITĖ, Rasa </t>
  </si>
  <si>
    <t xml:space="preserve">ČESNAKIENĖ, Inga </t>
  </si>
  <si>
    <t xml:space="preserve">DRAZDAUSKIENĖ, Laima </t>
  </si>
  <si>
    <t xml:space="preserve">ANTANAVIČIENĖ, Džilda </t>
  </si>
  <si>
    <t xml:space="preserve">ŠERTVYTIENĖ, Regita </t>
  </si>
  <si>
    <t xml:space="preserve">KUNIGELIENĖ, Regina </t>
  </si>
  <si>
    <t xml:space="preserve">JAKIMAVIČIENĖ, Zita </t>
  </si>
  <si>
    <t xml:space="preserve">GAIDUKEVIČIENĖ, Vilma </t>
  </si>
  <si>
    <t xml:space="preserve">ŠALTYTĖ - BELOUSOVIENĖ, Birutė </t>
  </si>
  <si>
    <t xml:space="preserve">JUOZAITIENĖ, Neringa </t>
  </si>
  <si>
    <t xml:space="preserve">DUBICKIENĖ, Giedrimė </t>
  </si>
  <si>
    <r>
      <rPr>
        <b/>
        <sz val="16"/>
        <color rgb="FFFFC000"/>
        <rFont val="Calibri"/>
        <family val="2"/>
        <scheme val="minor"/>
      </rPr>
      <t>LIETUVOS GOLFO TURAS 2016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00B050"/>
        <rFont val="Calibri"/>
        <family val="2"/>
        <scheme val="minor"/>
      </rPr>
      <t>REITINGAS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MOTERYS</t>
    </r>
  </si>
  <si>
    <t>SHEVCHENKO, Olesia</t>
  </si>
  <si>
    <t>JAZBUTIENĖ, Jūratė</t>
  </si>
  <si>
    <t>TRAKŠELIENĖ, Irina</t>
  </si>
  <si>
    <t>MUMGAUDIENĖ, Daiva</t>
  </si>
  <si>
    <t>ANUŽIENĖ, Iveta</t>
  </si>
  <si>
    <t>NAZAROVA, Evija</t>
  </si>
  <si>
    <t>LV</t>
  </si>
  <si>
    <t>JUOZAITYTĖ, Indrė</t>
  </si>
  <si>
    <t>LAT</t>
  </si>
  <si>
    <t>Atnaujinta: 2016.06.06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</si>
</sst>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5">
    <xf numFmtId="0" fontId="0" fillId="0" borderId="0" xfId="0"/>
    <xf numFmtId="0" fontId="5" fillId="0" borderId="0" xfId="0" applyFont="1"/>
    <xf numFmtId="0" fontId="2" fillId="0" borderId="0" xfId="0" applyFont="1"/>
    <xf numFmtId="0" fontId="7" fillId="0" borderId="12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2" fillId="0" borderId="0" xfId="0" applyFont="1" applyBorder="1"/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/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/>
    <xf numFmtId="0" fontId="7" fillId="0" borderId="6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7" xfId="0" applyFont="1" applyBorder="1"/>
    <xf numFmtId="0" fontId="15" fillId="0" borderId="7" xfId="0" applyFont="1" applyBorder="1"/>
    <xf numFmtId="0" fontId="7" fillId="0" borderId="23" xfId="1" applyFont="1" applyBorder="1" applyAlignment="1">
      <alignment horizontal="center" vertical="center"/>
    </xf>
    <xf numFmtId="0" fontId="7" fillId="0" borderId="25" xfId="1" applyFont="1" applyBorder="1" applyAlignment="1">
      <alignment horizontal="right" vertical="center"/>
    </xf>
    <xf numFmtId="0" fontId="7" fillId="0" borderId="22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0" xfId="1" quotePrefix="1" applyFont="1" applyBorder="1" applyAlignment="1">
      <alignment horizontal="center" vertical="center"/>
    </xf>
    <xf numFmtId="0" fontId="16" fillId="0" borderId="13" xfId="0" applyFont="1" applyBorder="1" applyAlignment="1">
      <alignment wrapText="1"/>
    </xf>
    <xf numFmtId="0" fontId="7" fillId="0" borderId="27" xfId="1" applyFont="1" applyFill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16" fillId="0" borderId="15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2" fontId="17" fillId="0" borderId="17" xfId="0" applyNumberFormat="1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center"/>
    </xf>
    <xf numFmtId="0" fontId="7" fillId="0" borderId="28" xfId="1" quotePrefix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3" borderId="29" xfId="1" applyFont="1" applyFill="1" applyBorder="1" applyAlignment="1">
      <alignment horizontal="center" vertical="center"/>
    </xf>
    <xf numFmtId="0" fontId="20" fillId="3" borderId="30" xfId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2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7" fillId="0" borderId="24" xfId="1" applyFont="1" applyBorder="1" applyAlignment="1">
      <alignment horizontal="left" vertical="center"/>
    </xf>
    <xf numFmtId="0" fontId="16" fillId="0" borderId="16" xfId="0" quotePrefix="1" applyFont="1" applyBorder="1" applyAlignment="1">
      <alignment horizontal="center"/>
    </xf>
    <xf numFmtId="0" fontId="22" fillId="0" borderId="25" xfId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right"/>
    </xf>
    <xf numFmtId="0" fontId="7" fillId="0" borderId="23" xfId="1" applyFont="1" applyBorder="1" applyAlignment="1">
      <alignment horizontal="left" vertical="center"/>
    </xf>
    <xf numFmtId="0" fontId="16" fillId="0" borderId="16" xfId="0" applyFont="1" applyBorder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22" fillId="0" borderId="26" xfId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right"/>
    </xf>
    <xf numFmtId="0" fontId="1" fillId="0" borderId="0" xfId="0" quotePrefix="1" applyFont="1"/>
    <xf numFmtId="0" fontId="27" fillId="0" borderId="0" xfId="1" applyFont="1" applyBorder="1" applyAlignment="1">
      <alignment horizontal="left" vertical="center"/>
    </xf>
    <xf numFmtId="0" fontId="19" fillId="2" borderId="13" xfId="0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19050</xdr:rowOff>
    </xdr:from>
    <xdr:to>
      <xdr:col>6</xdr:col>
      <xdr:colOff>476250</xdr:colOff>
      <xdr:row>2</xdr:row>
      <xdr:rowOff>158208</xdr:rowOff>
    </xdr:to>
    <xdr:pic>
      <xdr:nvPicPr>
        <xdr:cNvPr id="2" name="Picture 2" descr="Lietuvos Golfo Tu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9050"/>
          <a:ext cx="590550" cy="72018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0</xdr:row>
      <xdr:rowOff>19050</xdr:rowOff>
    </xdr:from>
    <xdr:to>
      <xdr:col>6</xdr:col>
      <xdr:colOff>466725</xdr:colOff>
      <xdr:row>2</xdr:row>
      <xdr:rowOff>158208</xdr:rowOff>
    </xdr:to>
    <xdr:pic>
      <xdr:nvPicPr>
        <xdr:cNvPr id="2" name="Picture 2" descr="Lietuvos Golfo Tu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19050"/>
          <a:ext cx="590550" cy="7201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tabSelected="1" zoomScaleNormal="100" workbookViewId="0">
      <pane xSplit="7" topLeftCell="H1" activePane="topRight" state="frozenSplit"/>
      <selection pane="topRight" activeCell="K2" sqref="K2"/>
    </sheetView>
  </sheetViews>
  <sheetFormatPr defaultColWidth="9.109375" defaultRowHeight="14.4" x14ac:dyDescent="0.3"/>
  <cols>
    <col min="1" max="1" width="5.6640625" style="2" customWidth="1"/>
    <col min="2" max="2" width="5.44140625" style="2" bestFit="1" customWidth="1"/>
    <col min="3" max="3" width="27.6640625" style="2" bestFit="1" customWidth="1"/>
    <col min="4" max="4" width="22.5546875" style="2" bestFit="1" customWidth="1"/>
    <col min="5" max="5" width="4.109375" style="2" bestFit="1" customWidth="1"/>
    <col min="6" max="6" width="7.44140625" style="2" bestFit="1" customWidth="1"/>
    <col min="7" max="7" width="7.44140625" style="2" customWidth="1"/>
    <col min="8" max="8" width="5.6640625" style="2" customWidth="1"/>
    <col min="9" max="9" width="5.6640625" style="26" customWidth="1"/>
    <col min="10" max="31" width="5.6640625" style="2" customWidth="1"/>
    <col min="32" max="32" width="6.109375" style="2" bestFit="1" customWidth="1"/>
    <col min="33" max="35" width="5.6640625" style="2" customWidth="1"/>
    <col min="36" max="36" width="1.6640625" style="2" customWidth="1"/>
    <col min="37" max="37" width="6.5546875" style="26" hidden="1" customWidth="1"/>
    <col min="38" max="45" width="6.6640625" style="26" hidden="1" customWidth="1"/>
    <col min="46" max="16384" width="9.109375" style="2"/>
  </cols>
  <sheetData>
    <row r="1" spans="1:45" ht="20.100000000000001" customHeight="1" x14ac:dyDescent="0.3">
      <c r="A1" s="15" t="s">
        <v>0</v>
      </c>
      <c r="B1" s="15"/>
      <c r="C1" s="16"/>
      <c r="D1" s="17"/>
      <c r="E1" s="17"/>
      <c r="F1" s="17"/>
      <c r="G1" s="17"/>
      <c r="H1" s="17"/>
      <c r="I1" s="18"/>
      <c r="J1" s="18"/>
      <c r="K1" s="18"/>
      <c r="L1" s="19"/>
      <c r="M1" s="19"/>
      <c r="N1" s="18"/>
      <c r="O1" s="19"/>
      <c r="P1" s="19"/>
      <c r="Q1" s="18"/>
      <c r="R1" s="19"/>
      <c r="S1" s="19"/>
    </row>
    <row r="2" spans="1:45" ht="25.8" x14ac:dyDescent="0.3">
      <c r="A2" s="89" t="s">
        <v>72</v>
      </c>
      <c r="B2" s="20"/>
      <c r="C2" s="16"/>
      <c r="D2" s="21"/>
      <c r="E2" s="21"/>
      <c r="F2" s="21"/>
      <c r="G2" s="21"/>
      <c r="H2" s="21"/>
      <c r="I2" s="22"/>
      <c r="J2" s="23"/>
      <c r="K2" s="23"/>
      <c r="L2" s="19"/>
      <c r="M2" s="19"/>
      <c r="N2" s="23"/>
      <c r="O2" s="19"/>
      <c r="P2" s="19"/>
      <c r="Q2" s="23"/>
      <c r="R2" s="19"/>
      <c r="S2" s="19"/>
    </row>
    <row r="3" spans="1:45" ht="15" thickBot="1" x14ac:dyDescent="0.35">
      <c r="A3" s="67" t="s">
        <v>82</v>
      </c>
      <c r="B3" s="67"/>
      <c r="C3" s="24"/>
      <c r="D3" s="24"/>
      <c r="E3" s="24"/>
      <c r="F3" s="24"/>
      <c r="G3" s="24"/>
      <c r="H3" s="24"/>
      <c r="I3" s="25"/>
      <c r="J3" s="25"/>
      <c r="K3" s="25"/>
      <c r="L3" s="19"/>
      <c r="M3" s="19"/>
      <c r="N3" s="25"/>
      <c r="O3" s="19"/>
      <c r="P3" s="19"/>
      <c r="Q3" s="25"/>
      <c r="R3" s="19"/>
      <c r="S3" s="19"/>
    </row>
    <row r="4" spans="1:45" s="1" customFormat="1" ht="10.199999999999999" x14ac:dyDescent="0.2">
      <c r="A4" s="57" t="s">
        <v>2</v>
      </c>
      <c r="B4" s="76"/>
      <c r="C4" s="3"/>
      <c r="D4" s="40"/>
      <c r="E4" s="3"/>
      <c r="F4" s="57" t="s">
        <v>34</v>
      </c>
      <c r="G4" s="4" t="s">
        <v>37</v>
      </c>
      <c r="H4" s="5"/>
      <c r="I4" s="6" t="s">
        <v>15</v>
      </c>
      <c r="J4" s="7"/>
      <c r="K4" s="5"/>
      <c r="L4" s="6" t="s">
        <v>42</v>
      </c>
      <c r="M4" s="7"/>
      <c r="N4" s="5"/>
      <c r="O4" s="6" t="s">
        <v>47</v>
      </c>
      <c r="P4" s="7"/>
      <c r="Q4" s="5"/>
      <c r="R4" s="6" t="s">
        <v>48</v>
      </c>
      <c r="S4" s="7"/>
      <c r="T4" s="5"/>
      <c r="U4" s="6" t="s">
        <v>50</v>
      </c>
      <c r="V4" s="7"/>
      <c r="W4" s="5"/>
      <c r="X4" s="6" t="s">
        <v>52</v>
      </c>
      <c r="Y4" s="7"/>
      <c r="Z4" s="5"/>
      <c r="AA4" s="6" t="s">
        <v>54</v>
      </c>
      <c r="AB4" s="7"/>
      <c r="AC4" s="5"/>
      <c r="AD4" s="6" t="s">
        <v>18</v>
      </c>
      <c r="AE4" s="7"/>
      <c r="AF4" s="65" t="s">
        <v>29</v>
      </c>
      <c r="AG4" s="5"/>
      <c r="AH4" s="6" t="s">
        <v>20</v>
      </c>
      <c r="AI4" s="7"/>
      <c r="AK4" s="63" t="s">
        <v>28</v>
      </c>
      <c r="AL4" s="63">
        <v>1</v>
      </c>
      <c r="AM4" s="63">
        <v>2</v>
      </c>
      <c r="AN4" s="63">
        <v>3</v>
      </c>
      <c r="AO4" s="63">
        <v>4</v>
      </c>
      <c r="AP4" s="63">
        <v>5</v>
      </c>
      <c r="AQ4" s="63">
        <v>6</v>
      </c>
      <c r="AR4" s="63">
        <v>7</v>
      </c>
      <c r="AS4" s="63">
        <v>8</v>
      </c>
    </row>
    <row r="5" spans="1:45" s="1" customFormat="1" ht="10.199999999999999" x14ac:dyDescent="0.2">
      <c r="A5" s="30" t="s">
        <v>11</v>
      </c>
      <c r="B5" s="77"/>
      <c r="C5" s="8"/>
      <c r="D5" s="28"/>
      <c r="E5" s="42"/>
      <c r="F5" s="30" t="s">
        <v>35</v>
      </c>
      <c r="G5" s="9" t="s">
        <v>7</v>
      </c>
      <c r="H5" s="10"/>
      <c r="I5" s="10"/>
      <c r="J5" s="11"/>
      <c r="K5" s="10"/>
      <c r="L5" s="10" t="s">
        <v>43</v>
      </c>
      <c r="M5" s="11"/>
      <c r="N5" s="10"/>
      <c r="O5" s="10" t="s">
        <v>45</v>
      </c>
      <c r="P5" s="11"/>
      <c r="Q5" s="10"/>
      <c r="R5" s="10" t="s">
        <v>14</v>
      </c>
      <c r="S5" s="11"/>
      <c r="T5" s="10"/>
      <c r="U5" s="10" t="s">
        <v>13</v>
      </c>
      <c r="V5" s="11"/>
      <c r="W5" s="10"/>
      <c r="X5" s="10" t="s">
        <v>14</v>
      </c>
      <c r="Y5" s="11"/>
      <c r="Z5" s="10"/>
      <c r="AA5" s="10" t="s">
        <v>45</v>
      </c>
      <c r="AB5" s="11"/>
      <c r="AC5" s="10"/>
      <c r="AD5" s="10"/>
      <c r="AE5" s="11"/>
      <c r="AF5" s="66" t="s">
        <v>30</v>
      </c>
      <c r="AG5" s="10"/>
      <c r="AH5" s="10"/>
      <c r="AI5" s="11"/>
      <c r="AK5" s="63" t="s">
        <v>27</v>
      </c>
      <c r="AL5" s="63"/>
      <c r="AM5" s="63"/>
      <c r="AN5" s="63"/>
      <c r="AO5" s="63"/>
      <c r="AP5" s="63"/>
      <c r="AQ5" s="63"/>
      <c r="AR5" s="63"/>
      <c r="AS5" s="63"/>
    </row>
    <row r="6" spans="1:45" s="1" customFormat="1" ht="10.199999999999999" x14ac:dyDescent="0.2">
      <c r="A6" s="30" t="s">
        <v>12</v>
      </c>
      <c r="B6" s="77"/>
      <c r="C6" s="30" t="s">
        <v>41</v>
      </c>
      <c r="D6" s="41" t="s">
        <v>3</v>
      </c>
      <c r="E6" s="8" t="s">
        <v>25</v>
      </c>
      <c r="F6" s="30" t="s">
        <v>36</v>
      </c>
      <c r="G6" s="9" t="s">
        <v>38</v>
      </c>
      <c r="H6" s="13"/>
      <c r="I6" s="13" t="s">
        <v>16</v>
      </c>
      <c r="J6" s="14"/>
      <c r="K6" s="13"/>
      <c r="L6" s="13" t="s">
        <v>44</v>
      </c>
      <c r="M6" s="14"/>
      <c r="N6" s="13"/>
      <c r="O6" s="13" t="s">
        <v>46</v>
      </c>
      <c r="P6" s="14"/>
      <c r="Q6" s="13"/>
      <c r="R6" s="13" t="s">
        <v>49</v>
      </c>
      <c r="S6" s="14"/>
      <c r="T6" s="13"/>
      <c r="U6" s="13" t="s">
        <v>51</v>
      </c>
      <c r="V6" s="14"/>
      <c r="W6" s="13"/>
      <c r="X6" s="13" t="s">
        <v>53</v>
      </c>
      <c r="Y6" s="14"/>
      <c r="Z6" s="13"/>
      <c r="AA6" s="13" t="s">
        <v>55</v>
      </c>
      <c r="AB6" s="14"/>
      <c r="AC6" s="13"/>
      <c r="AD6" s="13" t="s">
        <v>17</v>
      </c>
      <c r="AE6" s="14"/>
      <c r="AF6" s="66" t="s">
        <v>31</v>
      </c>
      <c r="AG6" s="13"/>
      <c r="AH6" s="13" t="s">
        <v>56</v>
      </c>
      <c r="AI6" s="14"/>
      <c r="AK6" s="63" t="s">
        <v>33</v>
      </c>
      <c r="AL6" s="63"/>
      <c r="AM6" s="63"/>
      <c r="AN6" s="63"/>
      <c r="AO6" s="63"/>
      <c r="AP6" s="63"/>
      <c r="AQ6" s="63"/>
      <c r="AR6" s="63"/>
      <c r="AS6" s="63"/>
    </row>
    <row r="7" spans="1:45" s="1" customFormat="1" ht="10.199999999999999" x14ac:dyDescent="0.2">
      <c r="A7" s="30" t="s">
        <v>1</v>
      </c>
      <c r="B7" s="78" t="s">
        <v>58</v>
      </c>
      <c r="C7" s="12"/>
      <c r="D7" s="41" t="s">
        <v>4</v>
      </c>
      <c r="E7" s="8"/>
      <c r="F7" s="30" t="s">
        <v>5</v>
      </c>
      <c r="G7" s="9" t="s">
        <v>40</v>
      </c>
      <c r="H7" s="13"/>
      <c r="I7" s="13" t="s">
        <v>6</v>
      </c>
      <c r="J7" s="14"/>
      <c r="K7" s="13"/>
      <c r="L7" s="13" t="s">
        <v>24</v>
      </c>
      <c r="M7" s="14"/>
      <c r="N7" s="13"/>
      <c r="O7" s="13" t="s">
        <v>6</v>
      </c>
      <c r="P7" s="14"/>
      <c r="Q7" s="13"/>
      <c r="R7" s="13" t="s">
        <v>23</v>
      </c>
      <c r="S7" s="14"/>
      <c r="T7" s="13"/>
      <c r="U7" s="13" t="s">
        <v>10</v>
      </c>
      <c r="V7" s="14"/>
      <c r="W7" s="13"/>
      <c r="X7" s="13" t="s">
        <v>24</v>
      </c>
      <c r="Y7" s="14"/>
      <c r="Z7" s="13"/>
      <c r="AA7" s="13" t="s">
        <v>9</v>
      </c>
      <c r="AB7" s="14"/>
      <c r="AC7" s="13"/>
      <c r="AD7" s="13"/>
      <c r="AE7" s="14"/>
      <c r="AF7" s="66" t="s">
        <v>32</v>
      </c>
      <c r="AG7" s="13"/>
      <c r="AH7" s="13" t="s">
        <v>10</v>
      </c>
      <c r="AI7" s="14"/>
      <c r="AK7" s="63"/>
      <c r="AL7" s="63"/>
      <c r="AM7" s="63"/>
      <c r="AN7" s="63"/>
      <c r="AO7" s="63"/>
      <c r="AP7" s="63"/>
      <c r="AQ7" s="63"/>
      <c r="AR7" s="63"/>
      <c r="AS7" s="63"/>
    </row>
    <row r="8" spans="1:45" s="1" customFormat="1" ht="10.199999999999999" x14ac:dyDescent="0.2">
      <c r="A8" s="30"/>
      <c r="B8" s="77"/>
      <c r="C8" s="8"/>
      <c r="D8" s="28"/>
      <c r="E8" s="42"/>
      <c r="F8" s="30" t="s">
        <v>7</v>
      </c>
      <c r="G8" s="9" t="s">
        <v>39</v>
      </c>
      <c r="H8" s="58" t="s">
        <v>19</v>
      </c>
      <c r="I8" s="29" t="s">
        <v>1</v>
      </c>
      <c r="J8" s="29" t="s">
        <v>8</v>
      </c>
      <c r="K8" s="38" t="s">
        <v>19</v>
      </c>
      <c r="L8" s="29" t="s">
        <v>1</v>
      </c>
      <c r="M8" s="29" t="s">
        <v>8</v>
      </c>
      <c r="N8" s="38" t="s">
        <v>19</v>
      </c>
      <c r="O8" s="29" t="s">
        <v>1</v>
      </c>
      <c r="P8" s="29" t="s">
        <v>8</v>
      </c>
      <c r="Q8" s="38" t="s">
        <v>19</v>
      </c>
      <c r="R8" s="29" t="s">
        <v>1</v>
      </c>
      <c r="S8" s="29" t="s">
        <v>8</v>
      </c>
      <c r="T8" s="38" t="s">
        <v>19</v>
      </c>
      <c r="U8" s="29" t="s">
        <v>1</v>
      </c>
      <c r="V8" s="29" t="s">
        <v>8</v>
      </c>
      <c r="W8" s="38" t="s">
        <v>19</v>
      </c>
      <c r="X8" s="29" t="s">
        <v>1</v>
      </c>
      <c r="Y8" s="29" t="s">
        <v>8</v>
      </c>
      <c r="Z8" s="38" t="s">
        <v>19</v>
      </c>
      <c r="AA8" s="29" t="s">
        <v>1</v>
      </c>
      <c r="AB8" s="29" t="s">
        <v>8</v>
      </c>
      <c r="AC8" s="38" t="s">
        <v>19</v>
      </c>
      <c r="AD8" s="29" t="s">
        <v>1</v>
      </c>
      <c r="AE8" s="29" t="s">
        <v>8</v>
      </c>
      <c r="AF8" s="62" t="s">
        <v>8</v>
      </c>
      <c r="AG8" s="58" t="s">
        <v>19</v>
      </c>
      <c r="AH8" s="29" t="s">
        <v>1</v>
      </c>
      <c r="AI8" s="29" t="s">
        <v>8</v>
      </c>
      <c r="AJ8" s="31"/>
      <c r="AK8" s="63"/>
      <c r="AL8" s="63"/>
      <c r="AM8" s="63"/>
      <c r="AN8" s="63"/>
      <c r="AO8" s="63"/>
      <c r="AP8" s="63"/>
      <c r="AQ8" s="63"/>
      <c r="AR8" s="63"/>
      <c r="AS8" s="63"/>
    </row>
    <row r="9" spans="1:45" s="1" customFormat="1" ht="10.8" thickBot="1" x14ac:dyDescent="0.25">
      <c r="A9" s="83"/>
      <c r="B9" s="79"/>
      <c r="C9" s="33"/>
      <c r="D9" s="34"/>
      <c r="E9" s="34"/>
      <c r="F9" s="33"/>
      <c r="G9" s="86">
        <v>6</v>
      </c>
      <c r="H9" s="59"/>
      <c r="I9" s="36"/>
      <c r="J9" s="36"/>
      <c r="K9" s="35"/>
      <c r="L9" s="36"/>
      <c r="M9" s="36"/>
      <c r="N9" s="35"/>
      <c r="O9" s="36"/>
      <c r="P9" s="36"/>
      <c r="Q9" s="35"/>
      <c r="R9" s="36"/>
      <c r="S9" s="36"/>
      <c r="T9" s="35"/>
      <c r="U9" s="36"/>
      <c r="V9" s="36"/>
      <c r="W9" s="35"/>
      <c r="X9" s="36"/>
      <c r="Y9" s="36"/>
      <c r="Z9" s="35"/>
      <c r="AA9" s="36"/>
      <c r="AB9" s="36"/>
      <c r="AC9" s="35"/>
      <c r="AD9" s="36"/>
      <c r="AE9" s="37"/>
      <c r="AF9" s="35"/>
      <c r="AG9" s="35"/>
      <c r="AH9" s="36"/>
      <c r="AI9" s="37"/>
      <c r="AJ9" s="31"/>
      <c r="AK9" s="63"/>
      <c r="AL9" s="63"/>
      <c r="AM9" s="63"/>
      <c r="AN9" s="63"/>
      <c r="AO9" s="63"/>
      <c r="AP9" s="63"/>
      <c r="AQ9" s="63"/>
      <c r="AR9" s="63"/>
      <c r="AS9" s="63"/>
    </row>
    <row r="10" spans="1:45" s="27" customFormat="1" ht="13.8" x14ac:dyDescent="0.3">
      <c r="A10" s="49">
        <f t="shared" ref="A10:A29" si="0">RANK(G10,G$10:G$29)</f>
        <v>1</v>
      </c>
      <c r="B10" s="80" t="s">
        <v>57</v>
      </c>
      <c r="C10" s="44" t="s">
        <v>59</v>
      </c>
      <c r="D10" s="44" t="s">
        <v>23</v>
      </c>
      <c r="E10" s="43" t="s">
        <v>26</v>
      </c>
      <c r="F10" s="51">
        <f t="shared" ref="F10:F29" si="1">LARGE(AL10:AS10,1)+LARGE(AL10:AS10,2)+LARGE(AL10:AS10,3)+LARGE(AL10:AS10,4)+LARGE(AL10:AS10,5)+LARGE(AL10:AS10,6)</f>
        <v>905</v>
      </c>
      <c r="G10" s="87">
        <f t="shared" ref="G10:G29" si="2">F10/G$9</f>
        <v>150.83333333333334</v>
      </c>
      <c r="H10" s="84">
        <v>163</v>
      </c>
      <c r="I10" s="48">
        <f t="shared" ref="I10:I15" si="3">RANK(H10,H$10:H$156,1)</f>
        <v>1</v>
      </c>
      <c r="J10" s="45">
        <v>605</v>
      </c>
      <c r="K10" s="68">
        <v>82</v>
      </c>
      <c r="L10" s="69">
        <v>2</v>
      </c>
      <c r="M10" s="69">
        <v>300</v>
      </c>
      <c r="N10" s="68"/>
      <c r="O10" s="69"/>
      <c r="P10" s="69"/>
      <c r="Q10" s="68"/>
      <c r="R10" s="70"/>
      <c r="S10" s="47"/>
      <c r="T10" s="68"/>
      <c r="U10" s="69"/>
      <c r="V10" s="69"/>
      <c r="W10" s="68"/>
      <c r="X10" s="69"/>
      <c r="Y10" s="47"/>
      <c r="Z10" s="68"/>
      <c r="AA10" s="69"/>
      <c r="AB10" s="47"/>
      <c r="AC10" s="68"/>
      <c r="AD10" s="69"/>
      <c r="AE10" s="71"/>
      <c r="AF10" s="46"/>
      <c r="AG10" s="46"/>
      <c r="AH10" s="45"/>
      <c r="AI10" s="49"/>
      <c r="AJ10" s="32"/>
      <c r="AK10" s="64">
        <f t="shared" ref="AK10:AK29" si="4">COUNTIF(AL10:AS10,"&lt;&gt;0")</f>
        <v>2</v>
      </c>
      <c r="AL10" s="64">
        <f t="shared" ref="AL10:AL29" si="5">IF(J10=0,0,J10)</f>
        <v>605</v>
      </c>
      <c r="AM10" s="64">
        <f t="shared" ref="AM10:AM29" si="6">IF(M10=0,0,M10)</f>
        <v>300</v>
      </c>
      <c r="AN10" s="64">
        <f t="shared" ref="AN10:AN29" si="7">IF(P10=0,0,P10)</f>
        <v>0</v>
      </c>
      <c r="AO10" s="64">
        <f t="shared" ref="AO10:AO29" si="8">IF(S10=0,0,S10)</f>
        <v>0</v>
      </c>
      <c r="AP10" s="64">
        <f t="shared" ref="AP10:AP29" si="9">IF(V10=0,0,V10)</f>
        <v>0</v>
      </c>
      <c r="AQ10" s="64">
        <f t="shared" ref="AQ10:AQ29" si="10">IF(Y10=0,0,Y10)</f>
        <v>0</v>
      </c>
      <c r="AR10" s="64">
        <f t="shared" ref="AR10:AR29" si="11">IF(AB10=0,0,AB10)</f>
        <v>0</v>
      </c>
      <c r="AS10" s="64">
        <f t="shared" ref="AS10:AS29" si="12">IF(AE10=0,0,AE10)</f>
        <v>0</v>
      </c>
    </row>
    <row r="11" spans="1:45" s="27" customFormat="1" ht="13.8" x14ac:dyDescent="0.3">
      <c r="A11" s="49">
        <f t="shared" si="0"/>
        <v>2</v>
      </c>
      <c r="B11" s="80" t="s">
        <v>57</v>
      </c>
      <c r="C11" s="39" t="s">
        <v>61</v>
      </c>
      <c r="D11" s="39" t="s">
        <v>22</v>
      </c>
      <c r="E11" s="43" t="s">
        <v>26</v>
      </c>
      <c r="F11" s="51">
        <f t="shared" si="1"/>
        <v>720</v>
      </c>
      <c r="G11" s="87">
        <f t="shared" si="2"/>
        <v>120</v>
      </c>
      <c r="H11" s="85">
        <v>176</v>
      </c>
      <c r="I11" s="45">
        <f t="shared" si="3"/>
        <v>3</v>
      </c>
      <c r="J11" s="50">
        <v>220</v>
      </c>
      <c r="K11" s="72">
        <v>81</v>
      </c>
      <c r="L11" s="90">
        <v>1</v>
      </c>
      <c r="M11" s="73">
        <v>500</v>
      </c>
      <c r="N11" s="72"/>
      <c r="O11" s="73"/>
      <c r="P11" s="73"/>
      <c r="Q11" s="72"/>
      <c r="R11" s="74"/>
      <c r="S11" s="53"/>
      <c r="T11" s="72"/>
      <c r="U11" s="73"/>
      <c r="V11" s="53"/>
      <c r="W11" s="72"/>
      <c r="X11" s="73"/>
      <c r="Y11" s="73"/>
      <c r="Z11" s="72"/>
      <c r="AA11" s="73"/>
      <c r="AB11" s="53"/>
      <c r="AC11" s="72"/>
      <c r="AD11" s="73"/>
      <c r="AE11" s="54"/>
      <c r="AF11" s="52"/>
      <c r="AG11" s="52"/>
      <c r="AH11" s="50"/>
      <c r="AI11" s="54"/>
      <c r="AJ11" s="32"/>
      <c r="AK11" s="64">
        <f t="shared" si="4"/>
        <v>2</v>
      </c>
      <c r="AL11" s="64">
        <f t="shared" si="5"/>
        <v>220</v>
      </c>
      <c r="AM11" s="64">
        <f t="shared" si="6"/>
        <v>500</v>
      </c>
      <c r="AN11" s="64">
        <f t="shared" si="7"/>
        <v>0</v>
      </c>
      <c r="AO11" s="64">
        <f t="shared" si="8"/>
        <v>0</v>
      </c>
      <c r="AP11" s="64">
        <f t="shared" si="9"/>
        <v>0</v>
      </c>
      <c r="AQ11" s="64">
        <f t="shared" si="10"/>
        <v>0</v>
      </c>
      <c r="AR11" s="64">
        <f t="shared" si="11"/>
        <v>0</v>
      </c>
      <c r="AS11" s="64">
        <f t="shared" si="12"/>
        <v>0</v>
      </c>
    </row>
    <row r="12" spans="1:45" s="27" customFormat="1" ht="13.8" x14ac:dyDescent="0.3">
      <c r="A12" s="49">
        <f t="shared" si="0"/>
        <v>3</v>
      </c>
      <c r="B12" s="80" t="s">
        <v>57</v>
      </c>
      <c r="C12" s="39" t="s">
        <v>60</v>
      </c>
      <c r="D12" s="39" t="s">
        <v>21</v>
      </c>
      <c r="E12" s="43" t="s">
        <v>26</v>
      </c>
      <c r="F12" s="51">
        <f t="shared" si="1"/>
        <v>346.5</v>
      </c>
      <c r="G12" s="87">
        <f t="shared" si="2"/>
        <v>57.75</v>
      </c>
      <c r="H12" s="85">
        <v>165</v>
      </c>
      <c r="I12" s="45">
        <f t="shared" si="3"/>
        <v>2</v>
      </c>
      <c r="J12" s="50">
        <v>346.5</v>
      </c>
      <c r="K12" s="72"/>
      <c r="L12" s="73"/>
      <c r="M12" s="73"/>
      <c r="N12" s="72"/>
      <c r="O12" s="74"/>
      <c r="P12" s="53"/>
      <c r="Q12" s="72"/>
      <c r="R12" s="74"/>
      <c r="S12" s="53"/>
      <c r="T12" s="72"/>
      <c r="U12" s="73"/>
      <c r="V12" s="73"/>
      <c r="W12" s="72"/>
      <c r="X12" s="73"/>
      <c r="Y12" s="53"/>
      <c r="Z12" s="72"/>
      <c r="AA12" s="73"/>
      <c r="AB12" s="53"/>
      <c r="AC12" s="72"/>
      <c r="AD12" s="73"/>
      <c r="AE12" s="54"/>
      <c r="AF12" s="52"/>
      <c r="AG12" s="52"/>
      <c r="AH12" s="50"/>
      <c r="AI12" s="54"/>
      <c r="AJ12" s="32"/>
      <c r="AK12" s="64">
        <f t="shared" si="4"/>
        <v>1</v>
      </c>
      <c r="AL12" s="64">
        <f t="shared" si="5"/>
        <v>346.5</v>
      </c>
      <c r="AM12" s="64">
        <f t="shared" si="6"/>
        <v>0</v>
      </c>
      <c r="AN12" s="64">
        <f t="shared" si="7"/>
        <v>0</v>
      </c>
      <c r="AO12" s="64">
        <f t="shared" si="8"/>
        <v>0</v>
      </c>
      <c r="AP12" s="64">
        <f t="shared" si="9"/>
        <v>0</v>
      </c>
      <c r="AQ12" s="64">
        <f t="shared" si="10"/>
        <v>0</v>
      </c>
      <c r="AR12" s="64">
        <f t="shared" si="11"/>
        <v>0</v>
      </c>
      <c r="AS12" s="64">
        <f t="shared" si="12"/>
        <v>0</v>
      </c>
    </row>
    <row r="13" spans="1:45" s="27" customFormat="1" ht="13.8" x14ac:dyDescent="0.3">
      <c r="A13" s="49">
        <f t="shared" si="0"/>
        <v>4</v>
      </c>
      <c r="B13" s="80" t="s">
        <v>57</v>
      </c>
      <c r="C13" s="39" t="s">
        <v>62</v>
      </c>
      <c r="D13" s="39" t="s">
        <v>24</v>
      </c>
      <c r="E13" s="43" t="s">
        <v>26</v>
      </c>
      <c r="F13" s="51">
        <f t="shared" si="1"/>
        <v>344</v>
      </c>
      <c r="G13" s="87">
        <f t="shared" si="2"/>
        <v>57.333333333333336</v>
      </c>
      <c r="H13" s="85">
        <v>185</v>
      </c>
      <c r="I13" s="45">
        <f t="shared" si="3"/>
        <v>4</v>
      </c>
      <c r="J13" s="50">
        <v>154</v>
      </c>
      <c r="K13" s="72">
        <v>96</v>
      </c>
      <c r="L13" s="73">
        <v>3</v>
      </c>
      <c r="M13" s="73">
        <v>190</v>
      </c>
      <c r="N13" s="72"/>
      <c r="O13" s="73"/>
      <c r="P13" s="73"/>
      <c r="Q13" s="72"/>
      <c r="R13" s="74"/>
      <c r="S13" s="53"/>
      <c r="T13" s="72"/>
      <c r="U13" s="73"/>
      <c r="V13" s="73"/>
      <c r="W13" s="72"/>
      <c r="X13" s="73"/>
      <c r="Y13" s="73"/>
      <c r="Z13" s="72"/>
      <c r="AA13" s="73"/>
      <c r="AB13" s="53"/>
      <c r="AC13" s="72"/>
      <c r="AD13" s="73"/>
      <c r="AE13" s="54"/>
      <c r="AF13" s="52"/>
      <c r="AG13" s="52"/>
      <c r="AH13" s="50"/>
      <c r="AI13" s="54"/>
      <c r="AJ13" s="32"/>
      <c r="AK13" s="64">
        <f t="shared" si="4"/>
        <v>2</v>
      </c>
      <c r="AL13" s="64">
        <f t="shared" si="5"/>
        <v>154</v>
      </c>
      <c r="AM13" s="64">
        <f t="shared" si="6"/>
        <v>190</v>
      </c>
      <c r="AN13" s="64">
        <f t="shared" si="7"/>
        <v>0</v>
      </c>
      <c r="AO13" s="64">
        <f t="shared" si="8"/>
        <v>0</v>
      </c>
      <c r="AP13" s="64">
        <f t="shared" si="9"/>
        <v>0</v>
      </c>
      <c r="AQ13" s="64">
        <f t="shared" si="10"/>
        <v>0</v>
      </c>
      <c r="AR13" s="64">
        <f t="shared" si="11"/>
        <v>0</v>
      </c>
      <c r="AS13" s="64">
        <f t="shared" si="12"/>
        <v>0</v>
      </c>
    </row>
    <row r="14" spans="1:45" s="27" customFormat="1" ht="13.8" x14ac:dyDescent="0.3">
      <c r="A14" s="49">
        <f t="shared" si="0"/>
        <v>5</v>
      </c>
      <c r="B14" s="80" t="s">
        <v>57</v>
      </c>
      <c r="C14" s="39" t="s">
        <v>68</v>
      </c>
      <c r="D14" s="39" t="s">
        <v>24</v>
      </c>
      <c r="E14" s="43" t="s">
        <v>26</v>
      </c>
      <c r="F14" s="51">
        <f t="shared" si="1"/>
        <v>170.8</v>
      </c>
      <c r="G14" s="87">
        <f t="shared" si="2"/>
        <v>28.466666666666669</v>
      </c>
      <c r="H14" s="85">
        <v>226</v>
      </c>
      <c r="I14" s="45">
        <f t="shared" si="3"/>
        <v>10</v>
      </c>
      <c r="J14" s="50">
        <v>85.8</v>
      </c>
      <c r="K14" s="72">
        <v>104</v>
      </c>
      <c r="L14" s="73">
        <v>8</v>
      </c>
      <c r="M14" s="73">
        <v>85</v>
      </c>
      <c r="N14" s="72"/>
      <c r="O14" s="73"/>
      <c r="P14" s="73"/>
      <c r="Q14" s="72"/>
      <c r="R14" s="73"/>
      <c r="S14" s="73"/>
      <c r="T14" s="72"/>
      <c r="U14" s="73"/>
      <c r="V14" s="73"/>
      <c r="W14" s="72"/>
      <c r="X14" s="73"/>
      <c r="Y14" s="73"/>
      <c r="Z14" s="72"/>
      <c r="AA14" s="73"/>
      <c r="AB14" s="73"/>
      <c r="AC14" s="72"/>
      <c r="AD14" s="73"/>
      <c r="AE14" s="75"/>
      <c r="AF14" s="52"/>
      <c r="AG14" s="52"/>
      <c r="AH14" s="50"/>
      <c r="AI14" s="55"/>
      <c r="AJ14" s="32"/>
      <c r="AK14" s="64">
        <f t="shared" si="4"/>
        <v>2</v>
      </c>
      <c r="AL14" s="64">
        <f t="shared" si="5"/>
        <v>85.8</v>
      </c>
      <c r="AM14" s="64">
        <f t="shared" si="6"/>
        <v>85</v>
      </c>
      <c r="AN14" s="64">
        <f t="shared" si="7"/>
        <v>0</v>
      </c>
      <c r="AO14" s="64">
        <f t="shared" si="8"/>
        <v>0</v>
      </c>
      <c r="AP14" s="64">
        <f t="shared" si="9"/>
        <v>0</v>
      </c>
      <c r="AQ14" s="64">
        <f t="shared" si="10"/>
        <v>0</v>
      </c>
      <c r="AR14" s="64">
        <f t="shared" si="11"/>
        <v>0</v>
      </c>
      <c r="AS14" s="64">
        <f t="shared" si="12"/>
        <v>0</v>
      </c>
    </row>
    <row r="15" spans="1:45" s="27" customFormat="1" ht="13.8" x14ac:dyDescent="0.3">
      <c r="A15" s="49">
        <f t="shared" si="0"/>
        <v>6</v>
      </c>
      <c r="B15" s="80" t="s">
        <v>57</v>
      </c>
      <c r="C15" s="39" t="s">
        <v>70</v>
      </c>
      <c r="D15" s="39" t="s">
        <v>22</v>
      </c>
      <c r="E15" s="43" t="s">
        <v>26</v>
      </c>
      <c r="F15" s="51">
        <f t="shared" si="1"/>
        <v>150.9</v>
      </c>
      <c r="G15" s="87">
        <f t="shared" si="2"/>
        <v>25.150000000000002</v>
      </c>
      <c r="H15" s="85">
        <v>228</v>
      </c>
      <c r="I15" s="45">
        <f t="shared" si="3"/>
        <v>11</v>
      </c>
      <c r="J15" s="50">
        <v>75.900000000000006</v>
      </c>
      <c r="K15" s="72">
        <v>114</v>
      </c>
      <c r="L15" s="73">
        <v>10</v>
      </c>
      <c r="M15" s="73">
        <v>75</v>
      </c>
      <c r="N15" s="72"/>
      <c r="O15" s="73"/>
      <c r="P15" s="73"/>
      <c r="Q15" s="72"/>
      <c r="R15" s="73"/>
      <c r="S15" s="73"/>
      <c r="T15" s="72"/>
      <c r="U15" s="73"/>
      <c r="V15" s="73"/>
      <c r="W15" s="72"/>
      <c r="X15" s="73"/>
      <c r="Y15" s="73"/>
      <c r="Z15" s="72"/>
      <c r="AA15" s="73"/>
      <c r="AB15" s="53"/>
      <c r="AC15" s="72"/>
      <c r="AD15" s="73"/>
      <c r="AE15" s="54"/>
      <c r="AF15" s="52"/>
      <c r="AG15" s="52"/>
      <c r="AH15" s="50"/>
      <c r="AI15" s="54"/>
      <c r="AJ15" s="32"/>
      <c r="AK15" s="64">
        <f t="shared" si="4"/>
        <v>2</v>
      </c>
      <c r="AL15" s="64">
        <f t="shared" si="5"/>
        <v>75.900000000000006</v>
      </c>
      <c r="AM15" s="64">
        <f t="shared" si="6"/>
        <v>75</v>
      </c>
      <c r="AN15" s="64">
        <f t="shared" si="7"/>
        <v>0</v>
      </c>
      <c r="AO15" s="64">
        <f t="shared" si="8"/>
        <v>0</v>
      </c>
      <c r="AP15" s="64">
        <f t="shared" si="9"/>
        <v>0</v>
      </c>
      <c r="AQ15" s="64">
        <f t="shared" si="10"/>
        <v>0</v>
      </c>
      <c r="AR15" s="64">
        <f t="shared" si="11"/>
        <v>0</v>
      </c>
      <c r="AS15" s="64">
        <f t="shared" si="12"/>
        <v>0</v>
      </c>
    </row>
    <row r="16" spans="1:45" s="27" customFormat="1" ht="13.8" x14ac:dyDescent="0.3">
      <c r="A16" s="49">
        <f t="shared" si="0"/>
        <v>7</v>
      </c>
      <c r="B16" s="80" t="s">
        <v>57</v>
      </c>
      <c r="C16" s="39" t="s">
        <v>73</v>
      </c>
      <c r="D16" s="39" t="s">
        <v>24</v>
      </c>
      <c r="E16" s="43" t="s">
        <v>26</v>
      </c>
      <c r="F16" s="51">
        <f t="shared" si="1"/>
        <v>135</v>
      </c>
      <c r="G16" s="87">
        <f t="shared" si="2"/>
        <v>22.5</v>
      </c>
      <c r="H16" s="85"/>
      <c r="I16" s="45"/>
      <c r="J16" s="50"/>
      <c r="K16" s="72">
        <v>97</v>
      </c>
      <c r="L16" s="73">
        <v>4</v>
      </c>
      <c r="M16" s="73">
        <v>135</v>
      </c>
      <c r="N16" s="72"/>
      <c r="O16" s="73"/>
      <c r="P16" s="73"/>
      <c r="Q16" s="72"/>
      <c r="R16" s="74"/>
      <c r="S16" s="53"/>
      <c r="T16" s="72"/>
      <c r="U16" s="73"/>
      <c r="V16" s="73"/>
      <c r="W16" s="72"/>
      <c r="X16" s="73"/>
      <c r="Y16" s="73"/>
      <c r="Z16" s="72"/>
      <c r="AA16" s="73"/>
      <c r="AB16" s="53"/>
      <c r="AC16" s="72"/>
      <c r="AD16" s="73"/>
      <c r="AE16" s="75"/>
      <c r="AF16" s="52"/>
      <c r="AG16" s="52"/>
      <c r="AH16" s="50"/>
      <c r="AI16" s="55"/>
      <c r="AJ16" s="32"/>
      <c r="AK16" s="64">
        <f t="shared" si="4"/>
        <v>1</v>
      </c>
      <c r="AL16" s="64">
        <f t="shared" si="5"/>
        <v>0</v>
      </c>
      <c r="AM16" s="64">
        <f t="shared" si="6"/>
        <v>135</v>
      </c>
      <c r="AN16" s="64">
        <f t="shared" si="7"/>
        <v>0</v>
      </c>
      <c r="AO16" s="64">
        <f t="shared" si="8"/>
        <v>0</v>
      </c>
      <c r="AP16" s="64">
        <f t="shared" si="9"/>
        <v>0</v>
      </c>
      <c r="AQ16" s="64">
        <f t="shared" si="10"/>
        <v>0</v>
      </c>
      <c r="AR16" s="64">
        <f t="shared" si="11"/>
        <v>0</v>
      </c>
      <c r="AS16" s="64">
        <f t="shared" si="12"/>
        <v>0</v>
      </c>
    </row>
    <row r="17" spans="1:45" s="27" customFormat="1" ht="13.8" x14ac:dyDescent="0.3">
      <c r="A17" s="49">
        <f t="shared" si="0"/>
        <v>8</v>
      </c>
      <c r="B17" s="80" t="s">
        <v>57</v>
      </c>
      <c r="C17" s="39" t="s">
        <v>63</v>
      </c>
      <c r="D17" s="39" t="s">
        <v>22</v>
      </c>
      <c r="E17" s="43" t="s">
        <v>26</v>
      </c>
      <c r="F17" s="51">
        <f t="shared" si="1"/>
        <v>126.5</v>
      </c>
      <c r="G17" s="87">
        <f t="shared" si="2"/>
        <v>21.083333333333332</v>
      </c>
      <c r="H17" s="85">
        <v>187</v>
      </c>
      <c r="I17" s="45">
        <f>RANK(H17,H$10:H$156,1)</f>
        <v>5</v>
      </c>
      <c r="J17" s="50">
        <v>126.5</v>
      </c>
      <c r="K17" s="72"/>
      <c r="L17" s="73"/>
      <c r="M17" s="73"/>
      <c r="N17" s="72"/>
      <c r="O17" s="73"/>
      <c r="P17" s="73"/>
      <c r="Q17" s="72"/>
      <c r="R17" s="74"/>
      <c r="S17" s="53"/>
      <c r="T17" s="72"/>
      <c r="U17" s="73"/>
      <c r="V17" s="73"/>
      <c r="W17" s="72"/>
      <c r="X17" s="73"/>
      <c r="Y17" s="53"/>
      <c r="Z17" s="72"/>
      <c r="AA17" s="73"/>
      <c r="AB17" s="53"/>
      <c r="AC17" s="72"/>
      <c r="AD17" s="73"/>
      <c r="AE17" s="54"/>
      <c r="AF17" s="52"/>
      <c r="AG17" s="52"/>
      <c r="AH17" s="50"/>
      <c r="AI17" s="54"/>
      <c r="AJ17" s="32"/>
      <c r="AK17" s="64">
        <f t="shared" si="4"/>
        <v>1</v>
      </c>
      <c r="AL17" s="64">
        <f t="shared" si="5"/>
        <v>126.5</v>
      </c>
      <c r="AM17" s="64">
        <f t="shared" si="6"/>
        <v>0</v>
      </c>
      <c r="AN17" s="64">
        <f t="shared" si="7"/>
        <v>0</v>
      </c>
      <c r="AO17" s="64">
        <f t="shared" si="8"/>
        <v>0</v>
      </c>
      <c r="AP17" s="64">
        <f t="shared" si="9"/>
        <v>0</v>
      </c>
      <c r="AQ17" s="64">
        <f t="shared" si="10"/>
        <v>0</v>
      </c>
      <c r="AR17" s="64">
        <f t="shared" si="11"/>
        <v>0</v>
      </c>
      <c r="AS17" s="64">
        <f t="shared" si="12"/>
        <v>0</v>
      </c>
    </row>
    <row r="18" spans="1:45" s="27" customFormat="1" ht="13.8" x14ac:dyDescent="0.3">
      <c r="A18" s="49">
        <f t="shared" si="0"/>
        <v>9</v>
      </c>
      <c r="B18" s="80" t="s">
        <v>57</v>
      </c>
      <c r="C18" s="39" t="s">
        <v>64</v>
      </c>
      <c r="D18" s="39" t="s">
        <v>21</v>
      </c>
      <c r="E18" s="43" t="s">
        <v>26</v>
      </c>
      <c r="F18" s="51">
        <f t="shared" si="1"/>
        <v>115.5</v>
      </c>
      <c r="G18" s="87">
        <f t="shared" si="2"/>
        <v>19.25</v>
      </c>
      <c r="H18" s="85">
        <v>198</v>
      </c>
      <c r="I18" s="45">
        <f>RANK(H18,H$10:H$156,1)</f>
        <v>6</v>
      </c>
      <c r="J18" s="50">
        <v>115.5</v>
      </c>
      <c r="K18" s="72"/>
      <c r="L18" s="73"/>
      <c r="M18" s="73"/>
      <c r="N18" s="72"/>
      <c r="O18" s="73"/>
      <c r="P18" s="73"/>
      <c r="Q18" s="72"/>
      <c r="R18" s="73"/>
      <c r="S18" s="73"/>
      <c r="T18" s="72"/>
      <c r="U18" s="73"/>
      <c r="V18" s="73"/>
      <c r="W18" s="72"/>
      <c r="X18" s="73"/>
      <c r="Y18" s="53"/>
      <c r="Z18" s="72"/>
      <c r="AA18" s="73"/>
      <c r="AB18" s="53"/>
      <c r="AC18" s="72"/>
      <c r="AD18" s="73"/>
      <c r="AE18" s="54"/>
      <c r="AF18" s="52"/>
      <c r="AG18" s="52"/>
      <c r="AH18" s="50"/>
      <c r="AI18" s="54"/>
      <c r="AJ18" s="32"/>
      <c r="AK18" s="64">
        <f t="shared" si="4"/>
        <v>1</v>
      </c>
      <c r="AL18" s="64">
        <f t="shared" si="5"/>
        <v>115.5</v>
      </c>
      <c r="AM18" s="64">
        <f t="shared" si="6"/>
        <v>0</v>
      </c>
      <c r="AN18" s="64">
        <f t="shared" si="7"/>
        <v>0</v>
      </c>
      <c r="AO18" s="64">
        <f t="shared" si="8"/>
        <v>0</v>
      </c>
      <c r="AP18" s="64">
        <f t="shared" si="9"/>
        <v>0</v>
      </c>
      <c r="AQ18" s="64">
        <f t="shared" si="10"/>
        <v>0</v>
      </c>
      <c r="AR18" s="64">
        <f t="shared" si="11"/>
        <v>0</v>
      </c>
      <c r="AS18" s="64">
        <f t="shared" si="12"/>
        <v>0</v>
      </c>
    </row>
    <row r="19" spans="1:45" s="27" customFormat="1" ht="13.8" x14ac:dyDescent="0.3">
      <c r="A19" s="49">
        <f t="shared" si="0"/>
        <v>10</v>
      </c>
      <c r="B19" s="80" t="s">
        <v>57</v>
      </c>
      <c r="C19" s="39" t="s">
        <v>74</v>
      </c>
      <c r="D19" s="39" t="s">
        <v>24</v>
      </c>
      <c r="E19" s="43" t="s">
        <v>26</v>
      </c>
      <c r="F19" s="51">
        <f t="shared" si="1"/>
        <v>110</v>
      </c>
      <c r="G19" s="87">
        <f t="shared" si="2"/>
        <v>18.333333333333332</v>
      </c>
      <c r="H19" s="85"/>
      <c r="I19" s="45"/>
      <c r="J19" s="50"/>
      <c r="K19" s="72">
        <v>100</v>
      </c>
      <c r="L19" s="73">
        <v>5</v>
      </c>
      <c r="M19" s="73">
        <v>110</v>
      </c>
      <c r="N19" s="72"/>
      <c r="O19" s="73"/>
      <c r="P19" s="73"/>
      <c r="Q19" s="72"/>
      <c r="R19" s="74"/>
      <c r="S19" s="53"/>
      <c r="T19" s="72"/>
      <c r="U19" s="73"/>
      <c r="V19" s="73"/>
      <c r="W19" s="72"/>
      <c r="X19" s="73"/>
      <c r="Y19" s="73"/>
      <c r="Z19" s="72"/>
      <c r="AA19" s="73"/>
      <c r="AB19" s="53"/>
      <c r="AC19" s="72"/>
      <c r="AD19" s="73"/>
      <c r="AE19" s="75"/>
      <c r="AF19" s="52"/>
      <c r="AG19" s="52"/>
      <c r="AH19" s="50"/>
      <c r="AI19" s="55"/>
      <c r="AJ19" s="32"/>
      <c r="AK19" s="64">
        <f t="shared" si="4"/>
        <v>1</v>
      </c>
      <c r="AL19" s="64">
        <f t="shared" si="5"/>
        <v>0</v>
      </c>
      <c r="AM19" s="64">
        <f t="shared" si="6"/>
        <v>110</v>
      </c>
      <c r="AN19" s="64">
        <f t="shared" si="7"/>
        <v>0</v>
      </c>
      <c r="AO19" s="64">
        <f t="shared" si="8"/>
        <v>0</v>
      </c>
      <c r="AP19" s="64">
        <f t="shared" si="9"/>
        <v>0</v>
      </c>
      <c r="AQ19" s="64">
        <f t="shared" si="10"/>
        <v>0</v>
      </c>
      <c r="AR19" s="64">
        <f t="shared" si="11"/>
        <v>0</v>
      </c>
      <c r="AS19" s="64">
        <f t="shared" si="12"/>
        <v>0</v>
      </c>
    </row>
    <row r="20" spans="1:45" s="27" customFormat="1" ht="13.8" x14ac:dyDescent="0.3">
      <c r="A20" s="49">
        <f t="shared" si="0"/>
        <v>11</v>
      </c>
      <c r="B20" s="80" t="s">
        <v>57</v>
      </c>
      <c r="C20" s="39" t="s">
        <v>65</v>
      </c>
      <c r="D20" s="39" t="s">
        <v>23</v>
      </c>
      <c r="E20" s="43" t="s">
        <v>26</v>
      </c>
      <c r="F20" s="51">
        <f t="shared" si="1"/>
        <v>104.5</v>
      </c>
      <c r="G20" s="87">
        <f t="shared" si="2"/>
        <v>17.416666666666668</v>
      </c>
      <c r="H20" s="85">
        <v>203</v>
      </c>
      <c r="I20" s="45">
        <f>RANK(H20,H$10:H$156,1)</f>
        <v>7</v>
      </c>
      <c r="J20" s="50">
        <v>104.5</v>
      </c>
      <c r="K20" s="72"/>
      <c r="L20" s="73"/>
      <c r="M20" s="73"/>
      <c r="N20" s="72"/>
      <c r="O20" s="73"/>
      <c r="P20" s="73"/>
      <c r="Q20" s="72"/>
      <c r="R20" s="74"/>
      <c r="S20" s="53"/>
      <c r="T20" s="72"/>
      <c r="U20" s="73"/>
      <c r="V20" s="73"/>
      <c r="W20" s="72"/>
      <c r="X20" s="73"/>
      <c r="Y20" s="73"/>
      <c r="Z20" s="72"/>
      <c r="AA20" s="73"/>
      <c r="AB20" s="53"/>
      <c r="AC20" s="72"/>
      <c r="AD20" s="73"/>
      <c r="AE20" s="75"/>
      <c r="AF20" s="52"/>
      <c r="AG20" s="52"/>
      <c r="AH20" s="50"/>
      <c r="AI20" s="55"/>
      <c r="AJ20" s="32"/>
      <c r="AK20" s="64">
        <f t="shared" si="4"/>
        <v>1</v>
      </c>
      <c r="AL20" s="64">
        <f t="shared" si="5"/>
        <v>104.5</v>
      </c>
      <c r="AM20" s="64">
        <f t="shared" si="6"/>
        <v>0</v>
      </c>
      <c r="AN20" s="64">
        <f t="shared" si="7"/>
        <v>0</v>
      </c>
      <c r="AO20" s="64">
        <f t="shared" si="8"/>
        <v>0</v>
      </c>
      <c r="AP20" s="64">
        <f t="shared" si="9"/>
        <v>0</v>
      </c>
      <c r="AQ20" s="64">
        <f t="shared" si="10"/>
        <v>0</v>
      </c>
      <c r="AR20" s="64">
        <f t="shared" si="11"/>
        <v>0</v>
      </c>
      <c r="AS20" s="64">
        <f t="shared" si="12"/>
        <v>0</v>
      </c>
    </row>
    <row r="21" spans="1:45" s="27" customFormat="1" ht="13.8" x14ac:dyDescent="0.3">
      <c r="A21" s="49">
        <f t="shared" si="0"/>
        <v>12</v>
      </c>
      <c r="B21" s="80" t="s">
        <v>57</v>
      </c>
      <c r="C21" s="39" t="s">
        <v>75</v>
      </c>
      <c r="D21" s="39" t="s">
        <v>24</v>
      </c>
      <c r="E21" s="43" t="s">
        <v>26</v>
      </c>
      <c r="F21" s="51">
        <f t="shared" si="1"/>
        <v>100</v>
      </c>
      <c r="G21" s="87">
        <f t="shared" si="2"/>
        <v>16.666666666666668</v>
      </c>
      <c r="H21" s="85"/>
      <c r="I21" s="45"/>
      <c r="J21" s="50"/>
      <c r="K21" s="72">
        <v>101</v>
      </c>
      <c r="L21" s="73">
        <v>6</v>
      </c>
      <c r="M21" s="73">
        <v>100</v>
      </c>
      <c r="N21" s="72"/>
      <c r="O21" s="73"/>
      <c r="P21" s="73"/>
      <c r="Q21" s="72"/>
      <c r="R21" s="74"/>
      <c r="S21" s="53"/>
      <c r="T21" s="72"/>
      <c r="U21" s="73"/>
      <c r="V21" s="73"/>
      <c r="W21" s="72"/>
      <c r="X21" s="73"/>
      <c r="Y21" s="73"/>
      <c r="Z21" s="72"/>
      <c r="AA21" s="73"/>
      <c r="AB21" s="53"/>
      <c r="AC21" s="72"/>
      <c r="AD21" s="73"/>
      <c r="AE21" s="75"/>
      <c r="AF21" s="52"/>
      <c r="AG21" s="52"/>
      <c r="AH21" s="50"/>
      <c r="AI21" s="55"/>
      <c r="AJ21" s="32"/>
      <c r="AK21" s="64">
        <f t="shared" si="4"/>
        <v>1</v>
      </c>
      <c r="AL21" s="64">
        <f t="shared" si="5"/>
        <v>0</v>
      </c>
      <c r="AM21" s="64">
        <f t="shared" si="6"/>
        <v>100</v>
      </c>
      <c r="AN21" s="64">
        <f t="shared" si="7"/>
        <v>0</v>
      </c>
      <c r="AO21" s="64">
        <f t="shared" si="8"/>
        <v>0</v>
      </c>
      <c r="AP21" s="64">
        <f t="shared" si="9"/>
        <v>0</v>
      </c>
      <c r="AQ21" s="64">
        <f t="shared" si="10"/>
        <v>0</v>
      </c>
      <c r="AR21" s="64">
        <f t="shared" si="11"/>
        <v>0</v>
      </c>
      <c r="AS21" s="64">
        <f t="shared" si="12"/>
        <v>0</v>
      </c>
    </row>
    <row r="22" spans="1:45" s="27" customFormat="1" ht="13.8" x14ac:dyDescent="0.3">
      <c r="A22" s="49">
        <f t="shared" si="0"/>
        <v>12</v>
      </c>
      <c r="B22" s="80" t="s">
        <v>57</v>
      </c>
      <c r="C22" s="39" t="s">
        <v>76</v>
      </c>
      <c r="D22" s="39" t="s">
        <v>24</v>
      </c>
      <c r="E22" s="43" t="s">
        <v>26</v>
      </c>
      <c r="F22" s="51">
        <f t="shared" si="1"/>
        <v>100</v>
      </c>
      <c r="G22" s="87">
        <f t="shared" si="2"/>
        <v>16.666666666666668</v>
      </c>
      <c r="H22" s="85"/>
      <c r="I22" s="45"/>
      <c r="J22" s="50"/>
      <c r="K22" s="72">
        <v>101</v>
      </c>
      <c r="L22" s="73">
        <v>6</v>
      </c>
      <c r="M22" s="73">
        <v>100</v>
      </c>
      <c r="N22" s="72"/>
      <c r="O22" s="73"/>
      <c r="P22" s="73"/>
      <c r="Q22" s="72"/>
      <c r="R22" s="74"/>
      <c r="S22" s="53"/>
      <c r="T22" s="72"/>
      <c r="U22" s="73"/>
      <c r="V22" s="73"/>
      <c r="W22" s="72"/>
      <c r="X22" s="73"/>
      <c r="Y22" s="73"/>
      <c r="Z22" s="72"/>
      <c r="AA22" s="73"/>
      <c r="AB22" s="53"/>
      <c r="AC22" s="72"/>
      <c r="AD22" s="73"/>
      <c r="AE22" s="75"/>
      <c r="AF22" s="52"/>
      <c r="AG22" s="52"/>
      <c r="AH22" s="50"/>
      <c r="AI22" s="55"/>
      <c r="AJ22" s="32"/>
      <c r="AK22" s="64">
        <f t="shared" si="4"/>
        <v>1</v>
      </c>
      <c r="AL22" s="64">
        <f t="shared" si="5"/>
        <v>0</v>
      </c>
      <c r="AM22" s="64">
        <f t="shared" si="6"/>
        <v>100</v>
      </c>
      <c r="AN22" s="64">
        <f t="shared" si="7"/>
        <v>0</v>
      </c>
      <c r="AO22" s="64">
        <f t="shared" si="8"/>
        <v>0</v>
      </c>
      <c r="AP22" s="64">
        <f t="shared" si="9"/>
        <v>0</v>
      </c>
      <c r="AQ22" s="64">
        <f t="shared" si="10"/>
        <v>0</v>
      </c>
      <c r="AR22" s="64">
        <f t="shared" si="11"/>
        <v>0</v>
      </c>
      <c r="AS22" s="64">
        <f t="shared" si="12"/>
        <v>0</v>
      </c>
    </row>
    <row r="23" spans="1:45" s="27" customFormat="1" ht="13.8" x14ac:dyDescent="0.3">
      <c r="A23" s="49">
        <f t="shared" si="0"/>
        <v>14</v>
      </c>
      <c r="B23" s="80" t="s">
        <v>57</v>
      </c>
      <c r="C23" s="39" t="s">
        <v>66</v>
      </c>
      <c r="D23" s="39" t="s">
        <v>22</v>
      </c>
      <c r="E23" s="43" t="s">
        <v>26</v>
      </c>
      <c r="F23" s="51">
        <f t="shared" si="1"/>
        <v>97.9</v>
      </c>
      <c r="G23" s="87">
        <f t="shared" si="2"/>
        <v>16.316666666666666</v>
      </c>
      <c r="H23" s="85">
        <v>217</v>
      </c>
      <c r="I23" s="45">
        <f>RANK(H23,H$10:H$156,1)</f>
        <v>8</v>
      </c>
      <c r="J23" s="50">
        <v>97.9</v>
      </c>
      <c r="K23" s="72"/>
      <c r="L23" s="73"/>
      <c r="M23" s="73"/>
      <c r="N23" s="72"/>
      <c r="O23" s="73"/>
      <c r="P23" s="73"/>
      <c r="Q23" s="72"/>
      <c r="R23" s="73"/>
      <c r="S23" s="73"/>
      <c r="T23" s="72"/>
      <c r="U23" s="73"/>
      <c r="V23" s="56"/>
      <c r="W23" s="72"/>
      <c r="X23" s="73"/>
      <c r="Y23" s="73"/>
      <c r="Z23" s="72"/>
      <c r="AA23" s="73"/>
      <c r="AB23" s="53"/>
      <c r="AC23" s="72"/>
      <c r="AD23" s="73"/>
      <c r="AE23" s="75"/>
      <c r="AF23" s="52"/>
      <c r="AG23" s="52"/>
      <c r="AH23" s="50"/>
      <c r="AI23" s="55"/>
      <c r="AJ23" s="32"/>
      <c r="AK23" s="64">
        <f t="shared" si="4"/>
        <v>1</v>
      </c>
      <c r="AL23" s="64">
        <f t="shared" si="5"/>
        <v>97.9</v>
      </c>
      <c r="AM23" s="64">
        <f t="shared" si="6"/>
        <v>0</v>
      </c>
      <c r="AN23" s="64">
        <f t="shared" si="7"/>
        <v>0</v>
      </c>
      <c r="AO23" s="64">
        <f t="shared" si="8"/>
        <v>0</v>
      </c>
      <c r="AP23" s="64">
        <f t="shared" si="9"/>
        <v>0</v>
      </c>
      <c r="AQ23" s="64">
        <f t="shared" si="10"/>
        <v>0</v>
      </c>
      <c r="AR23" s="64">
        <f t="shared" si="11"/>
        <v>0</v>
      </c>
      <c r="AS23" s="64">
        <f t="shared" si="12"/>
        <v>0</v>
      </c>
    </row>
    <row r="24" spans="1:45" s="27" customFormat="1" ht="13.8" x14ac:dyDescent="0.3">
      <c r="A24" s="49">
        <f t="shared" si="0"/>
        <v>15</v>
      </c>
      <c r="B24" s="80" t="s">
        <v>57</v>
      </c>
      <c r="C24" s="39" t="s">
        <v>67</v>
      </c>
      <c r="D24" s="39" t="s">
        <v>23</v>
      </c>
      <c r="E24" s="43" t="s">
        <v>26</v>
      </c>
      <c r="F24" s="51">
        <f t="shared" si="1"/>
        <v>91.3</v>
      </c>
      <c r="G24" s="87">
        <f t="shared" si="2"/>
        <v>15.216666666666667</v>
      </c>
      <c r="H24" s="85">
        <v>221</v>
      </c>
      <c r="I24" s="45">
        <f>RANK(H24,H$10:H$156,1)</f>
        <v>9</v>
      </c>
      <c r="J24" s="50">
        <v>91.3</v>
      </c>
      <c r="K24" s="72"/>
      <c r="L24" s="73"/>
      <c r="M24" s="73"/>
      <c r="N24" s="72"/>
      <c r="O24" s="74"/>
      <c r="P24" s="53"/>
      <c r="Q24" s="72"/>
      <c r="R24" s="74"/>
      <c r="S24" s="53"/>
      <c r="T24" s="72"/>
      <c r="U24" s="73"/>
      <c r="V24" s="53"/>
      <c r="W24" s="72"/>
      <c r="X24" s="73"/>
      <c r="Y24" s="73"/>
      <c r="Z24" s="72"/>
      <c r="AA24" s="73"/>
      <c r="AB24" s="53"/>
      <c r="AC24" s="72"/>
      <c r="AD24" s="73"/>
      <c r="AE24" s="54"/>
      <c r="AF24" s="52"/>
      <c r="AG24" s="52"/>
      <c r="AH24" s="50"/>
      <c r="AI24" s="54"/>
      <c r="AJ24" s="32"/>
      <c r="AK24" s="64">
        <f t="shared" si="4"/>
        <v>1</v>
      </c>
      <c r="AL24" s="64">
        <f t="shared" si="5"/>
        <v>91.3</v>
      </c>
      <c r="AM24" s="64">
        <f t="shared" si="6"/>
        <v>0</v>
      </c>
      <c r="AN24" s="64">
        <f t="shared" si="7"/>
        <v>0</v>
      </c>
      <c r="AO24" s="64">
        <f t="shared" si="8"/>
        <v>0</v>
      </c>
      <c r="AP24" s="64">
        <f t="shared" si="9"/>
        <v>0</v>
      </c>
      <c r="AQ24" s="64">
        <f t="shared" si="10"/>
        <v>0</v>
      </c>
      <c r="AR24" s="64">
        <f t="shared" si="11"/>
        <v>0</v>
      </c>
      <c r="AS24" s="64">
        <f t="shared" si="12"/>
        <v>0</v>
      </c>
    </row>
    <row r="25" spans="1:45" s="27" customFormat="1" ht="13.8" x14ac:dyDescent="0.3">
      <c r="A25" s="49">
        <f t="shared" si="0"/>
        <v>16</v>
      </c>
      <c r="B25" s="80" t="s">
        <v>57</v>
      </c>
      <c r="C25" s="39" t="s">
        <v>69</v>
      </c>
      <c r="D25" s="39" t="s">
        <v>21</v>
      </c>
      <c r="E25" s="43" t="s">
        <v>26</v>
      </c>
      <c r="F25" s="51">
        <f t="shared" si="1"/>
        <v>80.3</v>
      </c>
      <c r="G25" s="87">
        <f t="shared" si="2"/>
        <v>13.383333333333333</v>
      </c>
      <c r="H25" s="85">
        <v>228</v>
      </c>
      <c r="I25" s="45">
        <f>RANK(H25,H$10:H$156,1)</f>
        <v>11</v>
      </c>
      <c r="J25" s="50">
        <v>80.3</v>
      </c>
      <c r="K25" s="72"/>
      <c r="L25" s="73"/>
      <c r="M25" s="73"/>
      <c r="N25" s="72"/>
      <c r="O25" s="73"/>
      <c r="P25" s="73"/>
      <c r="Q25" s="72"/>
      <c r="R25" s="74"/>
      <c r="S25" s="53"/>
      <c r="T25" s="72"/>
      <c r="U25" s="73"/>
      <c r="V25" s="53"/>
      <c r="W25" s="72"/>
      <c r="X25" s="73"/>
      <c r="Y25" s="73"/>
      <c r="Z25" s="72"/>
      <c r="AA25" s="73"/>
      <c r="AB25" s="53"/>
      <c r="AC25" s="72"/>
      <c r="AD25" s="73"/>
      <c r="AE25" s="54"/>
      <c r="AF25" s="52"/>
      <c r="AG25" s="52"/>
      <c r="AH25" s="50"/>
      <c r="AI25" s="54"/>
      <c r="AJ25" s="32"/>
      <c r="AK25" s="64">
        <f t="shared" si="4"/>
        <v>1</v>
      </c>
      <c r="AL25" s="64">
        <f t="shared" si="5"/>
        <v>80.3</v>
      </c>
      <c r="AM25" s="64">
        <f t="shared" si="6"/>
        <v>0</v>
      </c>
      <c r="AN25" s="64">
        <f t="shared" si="7"/>
        <v>0</v>
      </c>
      <c r="AO25" s="64">
        <f t="shared" si="8"/>
        <v>0</v>
      </c>
      <c r="AP25" s="64">
        <f t="shared" si="9"/>
        <v>0</v>
      </c>
      <c r="AQ25" s="64">
        <f t="shared" si="10"/>
        <v>0</v>
      </c>
      <c r="AR25" s="64">
        <f t="shared" si="11"/>
        <v>0</v>
      </c>
      <c r="AS25" s="64">
        <f t="shared" si="12"/>
        <v>0</v>
      </c>
    </row>
    <row r="26" spans="1:45" s="27" customFormat="1" ht="13.8" x14ac:dyDescent="0.3">
      <c r="A26" s="49">
        <f t="shared" si="0"/>
        <v>17</v>
      </c>
      <c r="B26" s="80" t="s">
        <v>57</v>
      </c>
      <c r="C26" s="39" t="s">
        <v>77</v>
      </c>
      <c r="D26" s="39" t="s">
        <v>24</v>
      </c>
      <c r="E26" s="43" t="s">
        <v>26</v>
      </c>
      <c r="F26" s="51">
        <f t="shared" si="1"/>
        <v>80</v>
      </c>
      <c r="G26" s="87">
        <f t="shared" si="2"/>
        <v>13.333333333333334</v>
      </c>
      <c r="H26" s="85"/>
      <c r="I26" s="45"/>
      <c r="J26" s="50"/>
      <c r="K26" s="72">
        <v>112</v>
      </c>
      <c r="L26" s="73">
        <v>9</v>
      </c>
      <c r="M26" s="73">
        <v>80</v>
      </c>
      <c r="N26" s="72"/>
      <c r="O26" s="73"/>
      <c r="P26" s="73"/>
      <c r="Q26" s="72"/>
      <c r="R26" s="74"/>
      <c r="S26" s="53"/>
      <c r="T26" s="72"/>
      <c r="U26" s="73"/>
      <c r="V26" s="73"/>
      <c r="W26" s="72"/>
      <c r="X26" s="73"/>
      <c r="Y26" s="73"/>
      <c r="Z26" s="72"/>
      <c r="AA26" s="73"/>
      <c r="AB26" s="53"/>
      <c r="AC26" s="72"/>
      <c r="AD26" s="73"/>
      <c r="AE26" s="75"/>
      <c r="AF26" s="52"/>
      <c r="AG26" s="52"/>
      <c r="AH26" s="50"/>
      <c r="AI26" s="55"/>
      <c r="AJ26" s="32"/>
      <c r="AK26" s="64">
        <f t="shared" si="4"/>
        <v>1</v>
      </c>
      <c r="AL26" s="64">
        <f t="shared" si="5"/>
        <v>0</v>
      </c>
      <c r="AM26" s="64">
        <f t="shared" si="6"/>
        <v>80</v>
      </c>
      <c r="AN26" s="64">
        <f t="shared" si="7"/>
        <v>0</v>
      </c>
      <c r="AO26" s="64">
        <f t="shared" si="8"/>
        <v>0</v>
      </c>
      <c r="AP26" s="64">
        <f t="shared" si="9"/>
        <v>0</v>
      </c>
      <c r="AQ26" s="64">
        <f t="shared" si="10"/>
        <v>0</v>
      </c>
      <c r="AR26" s="64">
        <f t="shared" si="11"/>
        <v>0</v>
      </c>
      <c r="AS26" s="64">
        <f t="shared" si="12"/>
        <v>0</v>
      </c>
    </row>
    <row r="27" spans="1:45" s="27" customFormat="1" ht="13.8" x14ac:dyDescent="0.3">
      <c r="A27" s="49">
        <f t="shared" si="0"/>
        <v>18</v>
      </c>
      <c r="B27" s="80" t="s">
        <v>57</v>
      </c>
      <c r="C27" s="39" t="s">
        <v>71</v>
      </c>
      <c r="D27" s="39" t="s">
        <v>22</v>
      </c>
      <c r="E27" s="43" t="s">
        <v>26</v>
      </c>
      <c r="F27" s="51">
        <f t="shared" si="1"/>
        <v>71.5</v>
      </c>
      <c r="G27" s="87">
        <f t="shared" si="2"/>
        <v>11.916666666666666</v>
      </c>
      <c r="H27" s="85">
        <v>239</v>
      </c>
      <c r="I27" s="45">
        <f>RANK(H27,H$10:H$156,1)</f>
        <v>13</v>
      </c>
      <c r="J27" s="50">
        <v>71.5</v>
      </c>
      <c r="K27" s="72"/>
      <c r="L27" s="73"/>
      <c r="M27" s="73"/>
      <c r="N27" s="72"/>
      <c r="O27" s="73"/>
      <c r="P27" s="73"/>
      <c r="Q27" s="72"/>
      <c r="R27" s="73"/>
      <c r="S27" s="73"/>
      <c r="T27" s="72"/>
      <c r="U27" s="73"/>
      <c r="V27" s="53"/>
      <c r="W27" s="72"/>
      <c r="X27" s="73"/>
      <c r="Y27" s="73"/>
      <c r="Z27" s="72"/>
      <c r="AA27" s="73"/>
      <c r="AB27" s="73"/>
      <c r="AC27" s="72"/>
      <c r="AD27" s="73"/>
      <c r="AE27" s="75"/>
      <c r="AF27" s="52"/>
      <c r="AG27" s="52"/>
      <c r="AH27" s="50"/>
      <c r="AI27" s="55"/>
      <c r="AJ27" s="32"/>
      <c r="AK27" s="64">
        <f t="shared" si="4"/>
        <v>1</v>
      </c>
      <c r="AL27" s="64">
        <f t="shared" si="5"/>
        <v>71.5</v>
      </c>
      <c r="AM27" s="64">
        <f t="shared" si="6"/>
        <v>0</v>
      </c>
      <c r="AN27" s="64">
        <f t="shared" si="7"/>
        <v>0</v>
      </c>
      <c r="AO27" s="64">
        <f t="shared" si="8"/>
        <v>0</v>
      </c>
      <c r="AP27" s="64">
        <f t="shared" si="9"/>
        <v>0</v>
      </c>
      <c r="AQ27" s="64">
        <f t="shared" si="10"/>
        <v>0</v>
      </c>
      <c r="AR27" s="64">
        <f t="shared" si="11"/>
        <v>0</v>
      </c>
      <c r="AS27" s="64">
        <f t="shared" si="12"/>
        <v>0</v>
      </c>
    </row>
    <row r="28" spans="1:45" s="27" customFormat="1" ht="13.8" x14ac:dyDescent="0.3">
      <c r="A28" s="49">
        <f t="shared" si="0"/>
        <v>19</v>
      </c>
      <c r="B28" s="80" t="s">
        <v>57</v>
      </c>
      <c r="C28" s="39" t="s">
        <v>78</v>
      </c>
      <c r="D28" s="39" t="s">
        <v>24</v>
      </c>
      <c r="E28" s="43" t="s">
        <v>79</v>
      </c>
      <c r="F28" s="51">
        <f t="shared" si="1"/>
        <v>70</v>
      </c>
      <c r="G28" s="87">
        <f t="shared" si="2"/>
        <v>11.666666666666666</v>
      </c>
      <c r="H28" s="85"/>
      <c r="I28" s="45"/>
      <c r="J28" s="50"/>
      <c r="K28" s="72">
        <v>118</v>
      </c>
      <c r="L28" s="73">
        <v>11</v>
      </c>
      <c r="M28" s="73">
        <v>70</v>
      </c>
      <c r="N28" s="72"/>
      <c r="O28" s="73"/>
      <c r="P28" s="73"/>
      <c r="Q28" s="72"/>
      <c r="R28" s="74"/>
      <c r="S28" s="53"/>
      <c r="T28" s="72"/>
      <c r="U28" s="73"/>
      <c r="V28" s="73"/>
      <c r="W28" s="72"/>
      <c r="X28" s="73"/>
      <c r="Y28" s="73"/>
      <c r="Z28" s="72"/>
      <c r="AA28" s="73"/>
      <c r="AB28" s="53"/>
      <c r="AC28" s="72"/>
      <c r="AD28" s="73"/>
      <c r="AE28" s="75"/>
      <c r="AF28" s="52"/>
      <c r="AG28" s="52"/>
      <c r="AH28" s="50"/>
      <c r="AI28" s="55"/>
      <c r="AJ28" s="32"/>
      <c r="AK28" s="64">
        <f t="shared" si="4"/>
        <v>1</v>
      </c>
      <c r="AL28" s="64">
        <f t="shared" si="5"/>
        <v>0</v>
      </c>
      <c r="AM28" s="64">
        <f t="shared" si="6"/>
        <v>70</v>
      </c>
      <c r="AN28" s="64">
        <f t="shared" si="7"/>
        <v>0</v>
      </c>
      <c r="AO28" s="64">
        <f t="shared" si="8"/>
        <v>0</v>
      </c>
      <c r="AP28" s="64">
        <f t="shared" si="9"/>
        <v>0</v>
      </c>
      <c r="AQ28" s="64">
        <f t="shared" si="10"/>
        <v>0</v>
      </c>
      <c r="AR28" s="64">
        <f t="shared" si="11"/>
        <v>0</v>
      </c>
      <c r="AS28" s="64">
        <f t="shared" si="12"/>
        <v>0</v>
      </c>
    </row>
    <row r="29" spans="1:45" s="27" customFormat="1" ht="13.8" x14ac:dyDescent="0.3">
      <c r="A29" s="49">
        <f t="shared" si="0"/>
        <v>20</v>
      </c>
      <c r="B29" s="80" t="s">
        <v>57</v>
      </c>
      <c r="C29" s="39" t="s">
        <v>80</v>
      </c>
      <c r="D29" s="39" t="s">
        <v>21</v>
      </c>
      <c r="E29" s="43" t="s">
        <v>26</v>
      </c>
      <c r="F29" s="51">
        <f t="shared" si="1"/>
        <v>65</v>
      </c>
      <c r="G29" s="87">
        <f t="shared" si="2"/>
        <v>10.833333333333334</v>
      </c>
      <c r="H29" s="85"/>
      <c r="I29" s="45"/>
      <c r="J29" s="50"/>
      <c r="K29" s="72">
        <v>121</v>
      </c>
      <c r="L29" s="73">
        <v>12</v>
      </c>
      <c r="M29" s="73">
        <v>65</v>
      </c>
      <c r="N29" s="72"/>
      <c r="O29" s="73"/>
      <c r="P29" s="73"/>
      <c r="Q29" s="72"/>
      <c r="R29" s="74"/>
      <c r="S29" s="53"/>
      <c r="T29" s="72"/>
      <c r="U29" s="73"/>
      <c r="V29" s="73"/>
      <c r="W29" s="72"/>
      <c r="X29" s="73"/>
      <c r="Y29" s="73"/>
      <c r="Z29" s="72"/>
      <c r="AA29" s="73"/>
      <c r="AB29" s="53"/>
      <c r="AC29" s="72"/>
      <c r="AD29" s="73"/>
      <c r="AE29" s="75"/>
      <c r="AF29" s="52"/>
      <c r="AG29" s="52"/>
      <c r="AH29" s="50"/>
      <c r="AI29" s="55"/>
      <c r="AJ29" s="32"/>
      <c r="AK29" s="64">
        <f t="shared" si="4"/>
        <v>1</v>
      </c>
      <c r="AL29" s="64">
        <f t="shared" si="5"/>
        <v>0</v>
      </c>
      <c r="AM29" s="64">
        <f t="shared" si="6"/>
        <v>65</v>
      </c>
      <c r="AN29" s="64">
        <f t="shared" si="7"/>
        <v>0</v>
      </c>
      <c r="AO29" s="64">
        <f t="shared" si="8"/>
        <v>0</v>
      </c>
      <c r="AP29" s="64">
        <f t="shared" si="9"/>
        <v>0</v>
      </c>
      <c r="AQ29" s="64">
        <f t="shared" si="10"/>
        <v>0</v>
      </c>
      <c r="AR29" s="64">
        <f t="shared" si="11"/>
        <v>0</v>
      </c>
      <c r="AS29" s="64">
        <f t="shared" si="12"/>
        <v>0</v>
      </c>
    </row>
    <row r="31" spans="1:45" x14ac:dyDescent="0.3">
      <c r="B31" s="88"/>
    </row>
  </sheetData>
  <sortState ref="A10:AS29">
    <sortCondition ref="A10:A29"/>
  </sortState>
  <pageMargins left="0.7" right="0.7" top="0.75" bottom="0.75" header="0.3" footer="0.3"/>
  <pageSetup paperSize="9" orientation="portrait" verticalDpi="0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A3" sqref="A3"/>
    </sheetView>
  </sheetViews>
  <sheetFormatPr defaultColWidth="9.109375" defaultRowHeight="14.4" x14ac:dyDescent="0.3"/>
  <cols>
    <col min="1" max="1" width="5.6640625" style="2" customWidth="1"/>
    <col min="2" max="2" width="5.44140625" style="2" bestFit="1" customWidth="1"/>
    <col min="3" max="3" width="27.6640625" style="2" bestFit="1" customWidth="1"/>
    <col min="4" max="4" width="22.5546875" style="2" bestFit="1" customWidth="1"/>
    <col min="5" max="5" width="4.109375" style="2" bestFit="1" customWidth="1"/>
    <col min="6" max="6" width="7.44140625" style="2" bestFit="1" customWidth="1"/>
    <col min="7" max="7" width="7.44140625" style="2" customWidth="1"/>
    <col min="8" max="16384" width="9.109375" style="2"/>
  </cols>
  <sheetData>
    <row r="1" spans="1:7" ht="20.100000000000001" customHeight="1" x14ac:dyDescent="0.3">
      <c r="A1" s="15" t="s">
        <v>0</v>
      </c>
      <c r="B1" s="15"/>
      <c r="C1" s="16"/>
      <c r="D1" s="17"/>
      <c r="E1" s="17"/>
      <c r="F1" s="17"/>
      <c r="G1" s="17"/>
    </row>
    <row r="2" spans="1:7" ht="25.8" x14ac:dyDescent="0.3">
      <c r="A2" s="89" t="s">
        <v>72</v>
      </c>
      <c r="B2" s="20"/>
      <c r="C2" s="16"/>
      <c r="D2" s="21"/>
      <c r="E2" s="21"/>
      <c r="F2" s="21"/>
      <c r="G2" s="21"/>
    </row>
    <row r="3" spans="1:7" ht="15" thickBot="1" x14ac:dyDescent="0.35">
      <c r="A3" s="67" t="str">
        <f>'Moterys 2016 detali išklotinė'!A3</f>
        <v>Atnaujinta: 2016.06.06</v>
      </c>
      <c r="B3" s="67"/>
      <c r="C3" s="24"/>
      <c r="D3" s="24"/>
      <c r="E3" s="24"/>
      <c r="F3" s="24"/>
      <c r="G3" s="24"/>
    </row>
    <row r="4" spans="1:7" s="1" customFormat="1" ht="10.199999999999999" x14ac:dyDescent="0.2">
      <c r="A4" s="57" t="s">
        <v>2</v>
      </c>
      <c r="B4" s="76"/>
      <c r="C4" s="3"/>
      <c r="D4" s="40"/>
      <c r="E4" s="3"/>
      <c r="F4" s="57" t="s">
        <v>34</v>
      </c>
      <c r="G4" s="60" t="s">
        <v>37</v>
      </c>
    </row>
    <row r="5" spans="1:7" s="1" customFormat="1" ht="10.199999999999999" x14ac:dyDescent="0.2">
      <c r="A5" s="30" t="s">
        <v>11</v>
      </c>
      <c r="B5" s="77"/>
      <c r="C5" s="8"/>
      <c r="D5" s="28"/>
      <c r="E5" s="42"/>
      <c r="F5" s="30" t="s">
        <v>35</v>
      </c>
      <c r="G5" s="61" t="s">
        <v>7</v>
      </c>
    </row>
    <row r="6" spans="1:7" s="1" customFormat="1" ht="10.199999999999999" x14ac:dyDescent="0.2">
      <c r="A6" s="30" t="s">
        <v>12</v>
      </c>
      <c r="B6" s="77"/>
      <c r="C6" s="30" t="s">
        <v>41</v>
      </c>
      <c r="D6" s="41" t="s">
        <v>3</v>
      </c>
      <c r="E6" s="8" t="s">
        <v>25</v>
      </c>
      <c r="F6" s="30" t="s">
        <v>36</v>
      </c>
      <c r="G6" s="61" t="s">
        <v>38</v>
      </c>
    </row>
    <row r="7" spans="1:7" s="1" customFormat="1" ht="10.199999999999999" x14ac:dyDescent="0.2">
      <c r="A7" s="30" t="s">
        <v>1</v>
      </c>
      <c r="B7" s="78" t="s">
        <v>58</v>
      </c>
      <c r="C7" s="12"/>
      <c r="D7" s="41" t="s">
        <v>4</v>
      </c>
      <c r="E7" s="8"/>
      <c r="F7" s="30" t="s">
        <v>5</v>
      </c>
      <c r="G7" s="61" t="s">
        <v>40</v>
      </c>
    </row>
    <row r="8" spans="1:7" s="1" customFormat="1" ht="10.199999999999999" x14ac:dyDescent="0.2">
      <c r="A8" s="30"/>
      <c r="B8" s="77"/>
      <c r="C8" s="8"/>
      <c r="D8" s="28"/>
      <c r="E8" s="42"/>
      <c r="F8" s="30" t="s">
        <v>7</v>
      </c>
      <c r="G8" s="61" t="s">
        <v>39</v>
      </c>
    </row>
    <row r="9" spans="1:7" s="1" customFormat="1" ht="10.8" thickBot="1" x14ac:dyDescent="0.25">
      <c r="A9" s="83"/>
      <c r="B9" s="79"/>
      <c r="C9" s="33"/>
      <c r="D9" s="34"/>
      <c r="E9" s="34"/>
      <c r="F9" s="33"/>
      <c r="G9" s="81">
        <v>6</v>
      </c>
    </row>
    <row r="10" spans="1:7" s="27" customFormat="1" ht="13.8" x14ac:dyDescent="0.3">
      <c r="A10" s="91">
        <f>'Moterys 2016 detali išklotinė'!A10</f>
        <v>1</v>
      </c>
      <c r="B10" s="92" t="str">
        <f>'Moterys 2016 detali išklotinė'!B10</f>
        <v>(-)</v>
      </c>
      <c r="C10" s="93" t="str">
        <f>'Moterys 2016 detali išklotinė'!C10</f>
        <v xml:space="preserve">JARAŠŪNAITĖ, Saulė </v>
      </c>
      <c r="D10" s="93" t="str">
        <f>'Moterys 2016 detali išklotinė'!D10</f>
        <v>The V Golf Club</v>
      </c>
      <c r="E10" s="94" t="str">
        <f>'Moterys 2016 detali išklotinė'!E10</f>
        <v>LTU</v>
      </c>
      <c r="F10" s="51">
        <f>'Moterys 2016 detali išklotinė'!F10</f>
        <v>905</v>
      </c>
      <c r="G10" s="82">
        <f>'Moterys 2016 detali išklotinė'!G10</f>
        <v>150.83333333333334</v>
      </c>
    </row>
    <row r="11" spans="1:7" s="27" customFormat="1" ht="13.8" x14ac:dyDescent="0.3">
      <c r="A11" s="91">
        <f>'Moterys 2016 detali išklotinė'!A11</f>
        <v>2</v>
      </c>
      <c r="B11" s="92" t="str">
        <f>'Moterys 2016 detali išklotinė'!B11</f>
        <v>(-)</v>
      </c>
      <c r="C11" s="93" t="str">
        <f>'Moterys 2016 detali išklotinė'!C11</f>
        <v xml:space="preserve">BUTRIMAITĖ, Rasa </v>
      </c>
      <c r="D11" s="93" t="str">
        <f>'Moterys 2016 detali išklotinė'!D11</f>
        <v>Capitals Golf Club</v>
      </c>
      <c r="E11" s="94" t="str">
        <f>'Moterys 2016 detali išklotinė'!E11</f>
        <v>LTU</v>
      </c>
      <c r="F11" s="51">
        <f>'Moterys 2016 detali išklotinė'!F11</f>
        <v>720</v>
      </c>
      <c r="G11" s="82">
        <f>'Moterys 2016 detali išklotinė'!G11</f>
        <v>120</v>
      </c>
    </row>
    <row r="12" spans="1:7" s="27" customFormat="1" ht="13.8" x14ac:dyDescent="0.3">
      <c r="A12" s="91">
        <f>'Moterys 2016 detali išklotinė'!A12</f>
        <v>3</v>
      </c>
      <c r="B12" s="92" t="str">
        <f>'Moterys 2016 detali išklotinė'!B12</f>
        <v>(-)</v>
      </c>
      <c r="C12" s="93" t="str">
        <f>'Moterys 2016 detali išklotinė'!C12</f>
        <v xml:space="preserve">STARKUTĖ, Gilė Bitė </v>
      </c>
      <c r="D12" s="93" t="str">
        <f>'Moterys 2016 detali išklotinė'!D12</f>
        <v>European Centre Golf Club</v>
      </c>
      <c r="E12" s="94" t="str">
        <f>'Moterys 2016 detali išklotinė'!E12</f>
        <v>LTU</v>
      </c>
      <c r="F12" s="51">
        <f>'Moterys 2016 detali išklotinė'!F12</f>
        <v>346.5</v>
      </c>
      <c r="G12" s="82">
        <f>'Moterys 2016 detali išklotinė'!G12</f>
        <v>57.75</v>
      </c>
    </row>
    <row r="13" spans="1:7" s="27" customFormat="1" ht="13.8" x14ac:dyDescent="0.3">
      <c r="A13" s="91">
        <f>'Moterys 2016 detali išklotinė'!A13</f>
        <v>4</v>
      </c>
      <c r="B13" s="92" t="str">
        <f>'Moterys 2016 detali išklotinė'!B13</f>
        <v>(-)</v>
      </c>
      <c r="C13" s="93" t="str">
        <f>'Moterys 2016 detali išklotinė'!C13</f>
        <v xml:space="preserve">ČESNAKIENĖ, Inga </v>
      </c>
      <c r="D13" s="93" t="str">
        <f>'Moterys 2016 detali išklotinė'!D13</f>
        <v>National Golf Resort</v>
      </c>
      <c r="E13" s="94" t="str">
        <f>'Moterys 2016 detali išklotinė'!E13</f>
        <v>LTU</v>
      </c>
      <c r="F13" s="51">
        <f>'Moterys 2016 detali išklotinė'!F13</f>
        <v>344</v>
      </c>
      <c r="G13" s="82">
        <f>'Moterys 2016 detali išklotinė'!G13</f>
        <v>57.333333333333336</v>
      </c>
    </row>
    <row r="14" spans="1:7" s="27" customFormat="1" ht="13.8" x14ac:dyDescent="0.3">
      <c r="A14" s="91">
        <f>'Moterys 2016 detali išklotinė'!A14</f>
        <v>5</v>
      </c>
      <c r="B14" s="92" t="str">
        <f>'Moterys 2016 detali išklotinė'!B14</f>
        <v>(-)</v>
      </c>
      <c r="C14" s="93" t="str">
        <f>'Moterys 2016 detali išklotinė'!C14</f>
        <v xml:space="preserve">GAIDUKEVIČIENĖ, Vilma </v>
      </c>
      <c r="D14" s="93" t="str">
        <f>'Moterys 2016 detali išklotinė'!D14</f>
        <v>National Golf Resort</v>
      </c>
      <c r="E14" s="94" t="str">
        <f>'Moterys 2016 detali išklotinė'!E14</f>
        <v>LTU</v>
      </c>
      <c r="F14" s="51">
        <f>'Moterys 2016 detali išklotinė'!F14</f>
        <v>170.8</v>
      </c>
      <c r="G14" s="82">
        <f>'Moterys 2016 detali išklotinė'!G14</f>
        <v>28.466666666666669</v>
      </c>
    </row>
    <row r="15" spans="1:7" s="27" customFormat="1" ht="13.8" x14ac:dyDescent="0.3">
      <c r="A15" s="91">
        <f>'Moterys 2016 detali išklotinė'!A15</f>
        <v>6</v>
      </c>
      <c r="B15" s="92" t="str">
        <f>'Moterys 2016 detali išklotinė'!B15</f>
        <v>(-)</v>
      </c>
      <c r="C15" s="93" t="str">
        <f>'Moterys 2016 detali išklotinė'!C15</f>
        <v xml:space="preserve">JUOZAITIENĖ, Neringa </v>
      </c>
      <c r="D15" s="93" t="str">
        <f>'Moterys 2016 detali išklotinė'!D15</f>
        <v>Capitals Golf Club</v>
      </c>
      <c r="E15" s="94" t="str">
        <f>'Moterys 2016 detali išklotinė'!E15</f>
        <v>LTU</v>
      </c>
      <c r="F15" s="51">
        <f>'Moterys 2016 detali išklotinė'!F15</f>
        <v>150.9</v>
      </c>
      <c r="G15" s="82">
        <f>'Moterys 2016 detali išklotinė'!G15</f>
        <v>25.150000000000002</v>
      </c>
    </row>
    <row r="16" spans="1:7" s="27" customFormat="1" ht="13.8" x14ac:dyDescent="0.3">
      <c r="A16" s="91">
        <f>'Moterys 2016 detali išklotinė'!A16</f>
        <v>7</v>
      </c>
      <c r="B16" s="92" t="str">
        <f>'Moterys 2016 detali išklotinė'!B16</f>
        <v>(-)</v>
      </c>
      <c r="C16" s="93" t="str">
        <f>'Moterys 2016 detali išklotinė'!C16</f>
        <v>SHEVCHENKO, Olesia</v>
      </c>
      <c r="D16" s="93" t="str">
        <f>'Moterys 2016 detali išklotinė'!D16</f>
        <v>National Golf Resort</v>
      </c>
      <c r="E16" s="94" t="str">
        <f>'Moterys 2016 detali išklotinė'!E16</f>
        <v>LTU</v>
      </c>
      <c r="F16" s="51">
        <f>'Moterys 2016 detali išklotinė'!F16</f>
        <v>135</v>
      </c>
      <c r="G16" s="82">
        <f>'Moterys 2016 detali išklotinė'!G16</f>
        <v>22.5</v>
      </c>
    </row>
    <row r="17" spans="1:7" s="27" customFormat="1" ht="13.8" x14ac:dyDescent="0.3">
      <c r="A17" s="91">
        <f>'Moterys 2016 detali išklotinė'!A17</f>
        <v>8</v>
      </c>
      <c r="B17" s="92" t="str">
        <f>'Moterys 2016 detali išklotinė'!B17</f>
        <v>(-)</v>
      </c>
      <c r="C17" s="93" t="str">
        <f>'Moterys 2016 detali išklotinė'!C17</f>
        <v xml:space="preserve">DRAZDAUSKIENĖ, Laima </v>
      </c>
      <c r="D17" s="93" t="str">
        <f>'Moterys 2016 detali išklotinė'!D17</f>
        <v>Capitals Golf Club</v>
      </c>
      <c r="E17" s="94" t="str">
        <f>'Moterys 2016 detali išklotinė'!E17</f>
        <v>LTU</v>
      </c>
      <c r="F17" s="51">
        <f>'Moterys 2016 detali išklotinė'!F17</f>
        <v>126.5</v>
      </c>
      <c r="G17" s="82">
        <f>'Moterys 2016 detali išklotinė'!G17</f>
        <v>21.083333333333332</v>
      </c>
    </row>
    <row r="18" spans="1:7" s="27" customFormat="1" ht="13.8" x14ac:dyDescent="0.3">
      <c r="A18" s="91">
        <f>'Moterys 2016 detali išklotinė'!A18</f>
        <v>9</v>
      </c>
      <c r="B18" s="92" t="str">
        <f>'Moterys 2016 detali išklotinė'!B18</f>
        <v>(-)</v>
      </c>
      <c r="C18" s="93" t="str">
        <f>'Moterys 2016 detali išklotinė'!C18</f>
        <v xml:space="preserve">ANTANAVIČIENĖ, Džilda </v>
      </c>
      <c r="D18" s="93" t="str">
        <f>'Moterys 2016 detali išklotinė'!D18</f>
        <v>European Centre Golf Club</v>
      </c>
      <c r="E18" s="94" t="str">
        <f>'Moterys 2016 detali išklotinė'!E18</f>
        <v>LTU</v>
      </c>
      <c r="F18" s="51">
        <f>'Moterys 2016 detali išklotinė'!F18</f>
        <v>115.5</v>
      </c>
      <c r="G18" s="82">
        <f>'Moterys 2016 detali išklotinė'!G18</f>
        <v>19.25</v>
      </c>
    </row>
    <row r="19" spans="1:7" s="27" customFormat="1" ht="13.8" x14ac:dyDescent="0.3">
      <c r="A19" s="91">
        <f>'Moterys 2016 detali išklotinė'!A19</f>
        <v>10</v>
      </c>
      <c r="B19" s="92" t="str">
        <f>'Moterys 2016 detali išklotinė'!B19</f>
        <v>(-)</v>
      </c>
      <c r="C19" s="93" t="str">
        <f>'Moterys 2016 detali išklotinė'!C19</f>
        <v>JAZBUTIENĖ, Jūratė</v>
      </c>
      <c r="D19" s="93" t="str">
        <f>'Moterys 2016 detali išklotinė'!D19</f>
        <v>National Golf Resort</v>
      </c>
      <c r="E19" s="94" t="str">
        <f>'Moterys 2016 detali išklotinė'!E19</f>
        <v>LTU</v>
      </c>
      <c r="F19" s="51">
        <f>'Moterys 2016 detali išklotinė'!F19</f>
        <v>110</v>
      </c>
      <c r="G19" s="82">
        <f>'Moterys 2016 detali išklotinė'!G19</f>
        <v>18.333333333333332</v>
      </c>
    </row>
    <row r="20" spans="1:7" s="27" customFormat="1" ht="12.75" customHeight="1" x14ac:dyDescent="0.3">
      <c r="A20" s="91">
        <f>'Moterys 2016 detali išklotinė'!A20</f>
        <v>11</v>
      </c>
      <c r="B20" s="92" t="str">
        <f>'Moterys 2016 detali išklotinė'!B20</f>
        <v>(-)</v>
      </c>
      <c r="C20" s="93" t="str">
        <f>'Moterys 2016 detali išklotinė'!C20</f>
        <v xml:space="preserve">ŠERTVYTIENĖ, Regita </v>
      </c>
      <c r="D20" s="93" t="str">
        <f>'Moterys 2016 detali išklotinė'!D20</f>
        <v>The V Golf Club</v>
      </c>
      <c r="E20" s="94" t="str">
        <f>'Moterys 2016 detali išklotinė'!E20</f>
        <v>LTU</v>
      </c>
      <c r="F20" s="51">
        <f>'Moterys 2016 detali išklotinė'!F20</f>
        <v>104.5</v>
      </c>
      <c r="G20" s="82">
        <f>'Moterys 2016 detali išklotinė'!G20</f>
        <v>17.416666666666668</v>
      </c>
    </row>
    <row r="21" spans="1:7" s="27" customFormat="1" ht="12.75" customHeight="1" x14ac:dyDescent="0.3">
      <c r="A21" s="91">
        <f>'Moterys 2016 detali išklotinė'!A21</f>
        <v>12</v>
      </c>
      <c r="B21" s="92" t="str">
        <f>'Moterys 2016 detali išklotinė'!B21</f>
        <v>(-)</v>
      </c>
      <c r="C21" s="93" t="str">
        <f>'Moterys 2016 detali išklotinė'!C21</f>
        <v>TRAKŠELIENĖ, Irina</v>
      </c>
      <c r="D21" s="93" t="str">
        <f>'Moterys 2016 detali išklotinė'!D21</f>
        <v>National Golf Resort</v>
      </c>
      <c r="E21" s="94" t="str">
        <f>'Moterys 2016 detali išklotinė'!E21</f>
        <v>LTU</v>
      </c>
      <c r="F21" s="51">
        <f>'Moterys 2016 detali išklotinė'!F21</f>
        <v>100</v>
      </c>
      <c r="G21" s="82">
        <f>'Moterys 2016 detali išklotinė'!G21</f>
        <v>16.666666666666668</v>
      </c>
    </row>
    <row r="22" spans="1:7" s="27" customFormat="1" ht="12.75" customHeight="1" x14ac:dyDescent="0.3">
      <c r="A22" s="91">
        <f>'Moterys 2016 detali išklotinė'!A22</f>
        <v>12</v>
      </c>
      <c r="B22" s="92" t="str">
        <f>'Moterys 2016 detali išklotinė'!B22</f>
        <v>(-)</v>
      </c>
      <c r="C22" s="93" t="str">
        <f>'Moterys 2016 detali išklotinė'!C22</f>
        <v>MUMGAUDIENĖ, Daiva</v>
      </c>
      <c r="D22" s="93" t="str">
        <f>'Moterys 2016 detali išklotinė'!D22</f>
        <v>National Golf Resort</v>
      </c>
      <c r="E22" s="94" t="str">
        <f>'Moterys 2016 detali išklotinė'!E22</f>
        <v>LTU</v>
      </c>
      <c r="F22" s="51">
        <f>'Moterys 2016 detali išklotinė'!F22</f>
        <v>100</v>
      </c>
      <c r="G22" s="82">
        <f>'Moterys 2016 detali išklotinė'!G22</f>
        <v>16.666666666666668</v>
      </c>
    </row>
    <row r="23" spans="1:7" ht="12.75" customHeight="1" x14ac:dyDescent="0.3">
      <c r="A23" s="91">
        <f>'Moterys 2016 detali išklotinė'!A23</f>
        <v>14</v>
      </c>
      <c r="B23" s="92" t="str">
        <f>'Moterys 2016 detali išklotinė'!B23</f>
        <v>(-)</v>
      </c>
      <c r="C23" s="93" t="str">
        <f>'Moterys 2016 detali išklotinė'!C23</f>
        <v xml:space="preserve">KUNIGELIENĖ, Regina </v>
      </c>
      <c r="D23" s="93" t="str">
        <f>'Moterys 2016 detali išklotinė'!D23</f>
        <v>Capitals Golf Club</v>
      </c>
      <c r="E23" s="94" t="str">
        <f>'Moterys 2016 detali išklotinė'!E23</f>
        <v>LTU</v>
      </c>
      <c r="F23" s="51">
        <f>'Moterys 2016 detali išklotinė'!F23</f>
        <v>97.9</v>
      </c>
      <c r="G23" s="82">
        <f>'Moterys 2016 detali išklotinė'!G23</f>
        <v>16.316666666666666</v>
      </c>
    </row>
    <row r="24" spans="1:7" ht="12.75" customHeight="1" x14ac:dyDescent="0.3">
      <c r="A24" s="91">
        <f>'Moterys 2016 detali išklotinė'!A24</f>
        <v>15</v>
      </c>
      <c r="B24" s="92" t="str">
        <f>'Moterys 2016 detali išklotinė'!B24</f>
        <v>(-)</v>
      </c>
      <c r="C24" s="93" t="str">
        <f>'Moterys 2016 detali išklotinė'!C24</f>
        <v xml:space="preserve">JAKIMAVIČIENĖ, Zita </v>
      </c>
      <c r="D24" s="93" t="str">
        <f>'Moterys 2016 detali išklotinė'!D24</f>
        <v>The V Golf Club</v>
      </c>
      <c r="E24" s="94" t="str">
        <f>'Moterys 2016 detali išklotinė'!E24</f>
        <v>LTU</v>
      </c>
      <c r="F24" s="51">
        <f>'Moterys 2016 detali išklotinė'!F24</f>
        <v>91.3</v>
      </c>
      <c r="G24" s="82">
        <f>'Moterys 2016 detali išklotinė'!G24</f>
        <v>15.216666666666667</v>
      </c>
    </row>
    <row r="25" spans="1:7" ht="12.75" customHeight="1" x14ac:dyDescent="0.3">
      <c r="A25" s="91">
        <f>'Moterys 2016 detali išklotinė'!A25</f>
        <v>16</v>
      </c>
      <c r="B25" s="92" t="str">
        <f>'Moterys 2016 detali išklotinė'!B25</f>
        <v>(-)</v>
      </c>
      <c r="C25" s="93" t="str">
        <f>'Moterys 2016 detali išklotinė'!C25</f>
        <v xml:space="preserve">ŠALTYTĖ - BELOUSOVIENĖ, Birutė </v>
      </c>
      <c r="D25" s="93" t="str">
        <f>'Moterys 2016 detali išklotinė'!D25</f>
        <v>European Centre Golf Club</v>
      </c>
      <c r="E25" s="94" t="str">
        <f>'Moterys 2016 detali išklotinė'!E25</f>
        <v>LTU</v>
      </c>
      <c r="F25" s="51">
        <f>'Moterys 2016 detali išklotinė'!F25</f>
        <v>80.3</v>
      </c>
      <c r="G25" s="82">
        <f>'Moterys 2016 detali išklotinė'!G25</f>
        <v>13.383333333333333</v>
      </c>
    </row>
    <row r="26" spans="1:7" ht="12.75" customHeight="1" x14ac:dyDescent="0.3">
      <c r="A26" s="91">
        <f>'Moterys 2016 detali išklotinė'!A26</f>
        <v>17</v>
      </c>
      <c r="B26" s="92" t="str">
        <f>'Moterys 2016 detali išklotinė'!B26</f>
        <v>(-)</v>
      </c>
      <c r="C26" s="93" t="str">
        <f>'Moterys 2016 detali išklotinė'!C26</f>
        <v>ANUŽIENĖ, Iveta</v>
      </c>
      <c r="D26" s="93" t="str">
        <f>'Moterys 2016 detali išklotinė'!D26</f>
        <v>National Golf Resort</v>
      </c>
      <c r="E26" s="94" t="str">
        <f>'Moterys 2016 detali išklotinė'!E26</f>
        <v>LTU</v>
      </c>
      <c r="F26" s="51">
        <f>'Moterys 2016 detali išklotinė'!F26</f>
        <v>80</v>
      </c>
      <c r="G26" s="82">
        <f>'Moterys 2016 detali išklotinė'!G26</f>
        <v>13.333333333333334</v>
      </c>
    </row>
    <row r="27" spans="1:7" ht="12.75" customHeight="1" x14ac:dyDescent="0.3">
      <c r="A27" s="91">
        <f>'Moterys 2016 detali išklotinė'!A27</f>
        <v>18</v>
      </c>
      <c r="B27" s="92" t="str">
        <f>'Moterys 2016 detali išklotinė'!B27</f>
        <v>(-)</v>
      </c>
      <c r="C27" s="93" t="str">
        <f>'Moterys 2016 detali išklotinė'!C27</f>
        <v xml:space="preserve">DUBICKIENĖ, Giedrimė </v>
      </c>
      <c r="D27" s="93" t="str">
        <f>'Moterys 2016 detali išklotinė'!D27</f>
        <v>Capitals Golf Club</v>
      </c>
      <c r="E27" s="94" t="str">
        <f>'Moterys 2016 detali išklotinė'!E27</f>
        <v>LTU</v>
      </c>
      <c r="F27" s="51">
        <f>'Moterys 2016 detali išklotinė'!F27</f>
        <v>71.5</v>
      </c>
      <c r="G27" s="82">
        <f>'Moterys 2016 detali išklotinė'!G27</f>
        <v>11.916666666666666</v>
      </c>
    </row>
    <row r="28" spans="1:7" ht="12.75" customHeight="1" x14ac:dyDescent="0.3">
      <c r="A28" s="91">
        <f>'Moterys 2016 detali išklotinė'!A28</f>
        <v>19</v>
      </c>
      <c r="B28" s="92" t="str">
        <f>'Moterys 2016 detali išklotinė'!B28</f>
        <v>(-)</v>
      </c>
      <c r="C28" s="93" t="str">
        <f>'Moterys 2016 detali išklotinė'!C28</f>
        <v>NAZAROVA, Evija</v>
      </c>
      <c r="D28" s="93" t="str">
        <f>'Moterys 2016 detali išklotinė'!D28</f>
        <v>National Golf Resort</v>
      </c>
      <c r="E28" s="94" t="s">
        <v>81</v>
      </c>
      <c r="F28" s="51">
        <f>'Moterys 2016 detali išklotinė'!F28</f>
        <v>70</v>
      </c>
      <c r="G28" s="82">
        <f>'Moterys 2016 detali išklotinė'!G28</f>
        <v>11.666666666666666</v>
      </c>
    </row>
    <row r="29" spans="1:7" ht="12.75" customHeight="1" x14ac:dyDescent="0.3">
      <c r="A29" s="91">
        <f>'Moterys 2016 detali išklotinė'!A29</f>
        <v>20</v>
      </c>
      <c r="B29" s="92" t="str">
        <f>'Moterys 2016 detali išklotinė'!B29</f>
        <v>(-)</v>
      </c>
      <c r="C29" s="93" t="str">
        <f>'Moterys 2016 detali išklotinė'!C29</f>
        <v>JUOZAITYTĖ, Indrė</v>
      </c>
      <c r="D29" s="93" t="str">
        <f>'Moterys 2016 detali išklotinė'!D29</f>
        <v>European Centre Golf Club</v>
      </c>
      <c r="E29" s="94" t="str">
        <f>'Moterys 2016 detali išklotinė'!E29</f>
        <v>LTU</v>
      </c>
      <c r="F29" s="51">
        <f>'Moterys 2016 detali išklotinė'!F29</f>
        <v>65</v>
      </c>
      <c r="G29" s="82">
        <f>'Moterys 2016 detali išklotinė'!G29</f>
        <v>10.833333333333334</v>
      </c>
    </row>
  </sheetData>
  <pageMargins left="1.1811023622047245" right="0.39370078740157483" top="0.78740157480314965" bottom="0.78740157480314965" header="0.39370078740157483" footer="0.39370078740157483"/>
  <pageSetup paperSize="9" orientation="portrait" verticalDpi="0" r:id="rId1"/>
  <headerFooter>
    <oddFooter>Puslapių &amp;P iš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Moterys 2016 detali išklotinė</vt:lpstr>
      <vt:lpstr>Moterys 2016</vt:lpstr>
      <vt:lpstr>'Moterys 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2016-06-06T11:02:35Z</dcterms:modified>
</cp:coreProperties>
</file>